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730" tabRatio="753"/>
  </bookViews>
  <sheets>
    <sheet name="Deliverables" sheetId="89" r:id="rId1"/>
    <sheet name="Deliverables - Notes" sheetId="109" r:id="rId2"/>
    <sheet name="Deliverables - Potential Harm" sheetId="98" r:id="rId3"/>
    <sheet name="Legal Standards" sheetId="106" r:id="rId4"/>
    <sheet name="Organizational Units" sheetId="91" r:id="rId5"/>
    <sheet name="ComprehensiveStrategic Finances" sheetId="104" r:id="rId6"/>
    <sheet name="Performance Measures" sheetId="62" r:id="rId7"/>
    <sheet name="Strategic Plan Summary" sheetId="93" r:id="rId8"/>
    <sheet name="Drop Down Options" sheetId="36" state="hidden" r:id="rId9"/>
  </sheets>
  <externalReferences>
    <externalReference r:id="rId10"/>
    <externalReference r:id="rId11"/>
    <externalReference r:id="rId12"/>
    <externalReference r:id="rId13"/>
    <externalReference r:id="rId14"/>
    <externalReference r:id="rId15"/>
    <externalReference r:id="rId16"/>
  </externalReference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Titles" localSheetId="5">'ComprehensiveStrategic Finances'!$A:$B,'ComprehensiveStrategic Finances'!$1:$5</definedName>
    <definedName name="_xlnm.Print_Titles" localSheetId="0">Deliverables!$1:$5</definedName>
    <definedName name="_xlnm.Print_Titles" localSheetId="2">'Deliverables - Potential Harm'!$1:$5</definedName>
    <definedName name="_xlnm.Print_Titles" localSheetId="3">'Legal Standards'!$1:$5</definedName>
    <definedName name="_xlnm.Print_Titles" localSheetId="4">'Organizational Units'!$1:$7</definedName>
    <definedName name="_xlnm.Print_Titles" localSheetId="6">'Performance Measures'!$1:$7</definedName>
    <definedName name="_xlnm.Print_Titles" localSheetId="7">'Strategic Plan Summary'!$1:$13</definedName>
    <definedName name="TypeofMeasure">[1]Sheet1!$C$8:$C$11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93" l="1"/>
  <c r="G22" i="93"/>
  <c r="G21" i="93"/>
  <c r="G20" i="93"/>
  <c r="G16" i="93"/>
  <c r="G15" i="93"/>
  <c r="G18" i="93" l="1"/>
  <c r="G14" i="93"/>
  <c r="H25" i="93"/>
  <c r="H24" i="93"/>
  <c r="H23" i="93"/>
  <c r="H21" i="93"/>
  <c r="H20" i="93"/>
  <c r="H17" i="93"/>
  <c r="H16" i="93"/>
  <c r="H15" i="93"/>
  <c r="D25" i="93"/>
  <c r="D22" i="93" s="1"/>
  <c r="D21" i="93"/>
  <c r="D20" i="93"/>
  <c r="C61" i="104"/>
  <c r="C62" i="104"/>
  <c r="C66" i="104"/>
  <c r="C65" i="104"/>
  <c r="C147" i="104"/>
  <c r="D18" i="93" l="1"/>
  <c r="H14" i="93"/>
  <c r="H22" i="93"/>
  <c r="H18" i="93"/>
  <c r="AD164" i="104"/>
  <c r="AC164" i="104"/>
  <c r="AB164" i="104"/>
  <c r="AA164" i="104"/>
  <c r="Z164" i="104"/>
  <c r="Y164" i="104"/>
  <c r="X164" i="104"/>
  <c r="W164" i="104"/>
  <c r="V164" i="104"/>
  <c r="U164" i="104"/>
  <c r="T164" i="104"/>
  <c r="S164" i="104"/>
  <c r="R164" i="104"/>
  <c r="Q164" i="104"/>
  <c r="P164" i="104"/>
  <c r="O164" i="104"/>
  <c r="N164" i="104"/>
  <c r="M164" i="104"/>
  <c r="L164" i="104"/>
  <c r="K164" i="104"/>
  <c r="J164" i="104"/>
  <c r="I164" i="104"/>
  <c r="H164" i="104"/>
  <c r="G164" i="104"/>
  <c r="F164" i="104"/>
  <c r="E164" i="104"/>
  <c r="D164" i="104"/>
  <c r="B162" i="104"/>
  <c r="B161" i="104"/>
  <c r="C160" i="104"/>
  <c r="B160" i="104"/>
  <c r="C159" i="104"/>
  <c r="B159" i="104"/>
  <c r="C158" i="104"/>
  <c r="B158" i="104"/>
  <c r="C154" i="104"/>
  <c r="C164" i="104" s="1"/>
  <c r="C153" i="104"/>
  <c r="AD148" i="104"/>
  <c r="AD163" i="104" s="1"/>
  <c r="AC148" i="104"/>
  <c r="AC163" i="104" s="1"/>
  <c r="AB148" i="104"/>
  <c r="AB163" i="104" s="1"/>
  <c r="AA148" i="104"/>
  <c r="AA163" i="104" s="1"/>
  <c r="Z148" i="104"/>
  <c r="Z163" i="104" s="1"/>
  <c r="Y148" i="104"/>
  <c r="Y163" i="104" s="1"/>
  <c r="X148" i="104"/>
  <c r="X163" i="104" s="1"/>
  <c r="W148" i="104"/>
  <c r="W163" i="104" s="1"/>
  <c r="V148" i="104"/>
  <c r="V163" i="104" s="1"/>
  <c r="U148" i="104"/>
  <c r="U163" i="104" s="1"/>
  <c r="T148" i="104"/>
  <c r="T163" i="104" s="1"/>
  <c r="S148" i="104"/>
  <c r="S163" i="104" s="1"/>
  <c r="R148" i="104"/>
  <c r="R163" i="104" s="1"/>
  <c r="Q148" i="104"/>
  <c r="Q163" i="104" s="1"/>
  <c r="P148" i="104"/>
  <c r="P163" i="104" s="1"/>
  <c r="N148" i="104"/>
  <c r="N163" i="104" s="1"/>
  <c r="M148" i="104"/>
  <c r="M163" i="104" s="1"/>
  <c r="L148" i="104"/>
  <c r="L163" i="104" s="1"/>
  <c r="K148" i="104"/>
  <c r="K163" i="104" s="1"/>
  <c r="J148" i="104"/>
  <c r="J163" i="104" s="1"/>
  <c r="I148" i="104"/>
  <c r="I163" i="104" s="1"/>
  <c r="H148" i="104"/>
  <c r="H163" i="104" s="1"/>
  <c r="G148" i="104"/>
  <c r="G163" i="104" s="1"/>
  <c r="F148" i="104"/>
  <c r="F163" i="104" s="1"/>
  <c r="E148" i="104"/>
  <c r="E163" i="104" s="1"/>
  <c r="C146" i="104"/>
  <c r="C145" i="104"/>
  <c r="C144" i="104"/>
  <c r="C143" i="104"/>
  <c r="D142" i="104"/>
  <c r="C142" i="104" s="1"/>
  <c r="C141" i="104"/>
  <c r="C140" i="104"/>
  <c r="C139" i="104"/>
  <c r="C138" i="104"/>
  <c r="D137" i="104"/>
  <c r="C137" i="104" s="1"/>
  <c r="D136" i="104"/>
  <c r="AD130" i="104"/>
  <c r="AC130" i="104"/>
  <c r="AB130" i="104"/>
  <c r="AA130" i="104"/>
  <c r="Z130" i="104"/>
  <c r="Y130" i="104"/>
  <c r="X130" i="104"/>
  <c r="W130" i="104"/>
  <c r="V130" i="104"/>
  <c r="U130" i="104"/>
  <c r="T130" i="104"/>
  <c r="S130" i="104"/>
  <c r="R130" i="104"/>
  <c r="Q130" i="104"/>
  <c r="P130" i="104"/>
  <c r="O130" i="104"/>
  <c r="N130" i="104"/>
  <c r="M130" i="104"/>
  <c r="L130" i="104"/>
  <c r="K130" i="104"/>
  <c r="J130" i="104"/>
  <c r="I130" i="104"/>
  <c r="H130" i="104"/>
  <c r="G130" i="104"/>
  <c r="F130" i="104"/>
  <c r="E130" i="104"/>
  <c r="D130" i="104"/>
  <c r="AD129" i="104"/>
  <c r="AC129" i="104"/>
  <c r="AB129" i="104"/>
  <c r="AA129" i="104"/>
  <c r="Z129" i="104"/>
  <c r="Y129" i="104"/>
  <c r="X129" i="104"/>
  <c r="W129" i="104"/>
  <c r="V129" i="104"/>
  <c r="U129" i="104"/>
  <c r="T129" i="104"/>
  <c r="S129" i="104"/>
  <c r="R129" i="104"/>
  <c r="Q129" i="104"/>
  <c r="P129" i="104"/>
  <c r="O129" i="104"/>
  <c r="N129" i="104"/>
  <c r="M129" i="104"/>
  <c r="L129" i="104"/>
  <c r="K129" i="104"/>
  <c r="J129" i="104"/>
  <c r="I129" i="104"/>
  <c r="H129" i="104"/>
  <c r="G129" i="104"/>
  <c r="F129" i="104"/>
  <c r="E129" i="104"/>
  <c r="D129" i="104"/>
  <c r="C128" i="104"/>
  <c r="AD125" i="104"/>
  <c r="AC125" i="104"/>
  <c r="AB125" i="104"/>
  <c r="AA125" i="104"/>
  <c r="Z125" i="104"/>
  <c r="Y125" i="104"/>
  <c r="X125" i="104"/>
  <c r="W125" i="104"/>
  <c r="V125" i="104"/>
  <c r="U125" i="104"/>
  <c r="T125" i="104"/>
  <c r="S125" i="104"/>
  <c r="R125" i="104"/>
  <c r="Q125" i="104"/>
  <c r="P125" i="104"/>
  <c r="O125" i="104"/>
  <c r="N125" i="104"/>
  <c r="M125" i="104"/>
  <c r="L125" i="104"/>
  <c r="K125" i="104"/>
  <c r="J125" i="104"/>
  <c r="I125" i="104"/>
  <c r="H125" i="104"/>
  <c r="G125" i="104"/>
  <c r="F125" i="104"/>
  <c r="E125" i="104"/>
  <c r="D125" i="104"/>
  <c r="D119" i="104"/>
  <c r="C119" i="104" s="1"/>
  <c r="AB118" i="104"/>
  <c r="AB120" i="104" s="1"/>
  <c r="AB162" i="104" s="1"/>
  <c r="AA118" i="104"/>
  <c r="AA120" i="104" s="1"/>
  <c r="AA132" i="104" s="1"/>
  <c r="Z118" i="104"/>
  <c r="Z120" i="104" s="1"/>
  <c r="Y118" i="104"/>
  <c r="Y120" i="104" s="1"/>
  <c r="X118" i="104"/>
  <c r="X120" i="104" s="1"/>
  <c r="X162" i="104" s="1"/>
  <c r="W118" i="104"/>
  <c r="W120" i="104" s="1"/>
  <c r="W162" i="104" s="1"/>
  <c r="V118" i="104"/>
  <c r="V120" i="104" s="1"/>
  <c r="U118" i="104"/>
  <c r="U120" i="104" s="1"/>
  <c r="T118" i="104"/>
  <c r="T120" i="104" s="1"/>
  <c r="T162" i="104" s="1"/>
  <c r="S118" i="104"/>
  <c r="S120" i="104" s="1"/>
  <c r="S132" i="104" s="1"/>
  <c r="R118" i="104"/>
  <c r="R120" i="104" s="1"/>
  <c r="P118" i="104"/>
  <c r="P120" i="104" s="1"/>
  <c r="O118" i="104"/>
  <c r="O120" i="104" s="1"/>
  <c r="N118" i="104"/>
  <c r="N120" i="104" s="1"/>
  <c r="M118" i="104"/>
  <c r="M120" i="104" s="1"/>
  <c r="L118" i="104"/>
  <c r="L120" i="104" s="1"/>
  <c r="L162" i="104" s="1"/>
  <c r="K118" i="104"/>
  <c r="K120" i="104" s="1"/>
  <c r="K132" i="104" s="1"/>
  <c r="J118" i="104"/>
  <c r="J120" i="104" s="1"/>
  <c r="I118" i="104"/>
  <c r="I120" i="104" s="1"/>
  <c r="H118" i="104"/>
  <c r="H120" i="104" s="1"/>
  <c r="G118" i="104"/>
  <c r="G120" i="104" s="1"/>
  <c r="F118" i="104"/>
  <c r="F120" i="104" s="1"/>
  <c r="E118" i="104"/>
  <c r="E120" i="104" s="1"/>
  <c r="D118" i="104"/>
  <c r="D120" i="104" s="1"/>
  <c r="D132" i="104" s="1"/>
  <c r="C116" i="104"/>
  <c r="B115" i="104"/>
  <c r="AD113" i="104"/>
  <c r="AC113" i="104"/>
  <c r="AC131" i="104" s="1"/>
  <c r="AB113" i="104"/>
  <c r="AB161" i="104" s="1"/>
  <c r="AA113" i="104"/>
  <c r="AA161" i="104" s="1"/>
  <c r="Z113" i="104"/>
  <c r="Y113" i="104"/>
  <c r="X113" i="104"/>
  <c r="X131" i="104" s="1"/>
  <c r="W113" i="104"/>
  <c r="W161" i="104" s="1"/>
  <c r="V113" i="104"/>
  <c r="U113" i="104"/>
  <c r="U131" i="104" s="1"/>
  <c r="T113" i="104"/>
  <c r="T161" i="104" s="1"/>
  <c r="S113" i="104"/>
  <c r="S161" i="104" s="1"/>
  <c r="R113" i="104"/>
  <c r="Q113" i="104"/>
  <c r="P113" i="104"/>
  <c r="P131" i="104" s="1"/>
  <c r="O113" i="104"/>
  <c r="O161" i="104" s="1"/>
  <c r="N113" i="104"/>
  <c r="M113" i="104"/>
  <c r="M131" i="104" s="1"/>
  <c r="L113" i="104"/>
  <c r="L161" i="104" s="1"/>
  <c r="K113" i="104"/>
  <c r="K161" i="104" s="1"/>
  <c r="J113" i="104"/>
  <c r="I113" i="104"/>
  <c r="H113" i="104"/>
  <c r="H131" i="104" s="1"/>
  <c r="G113" i="104"/>
  <c r="G161" i="104" s="1"/>
  <c r="F113" i="104"/>
  <c r="E113" i="104"/>
  <c r="E131" i="104" s="1"/>
  <c r="D113" i="104"/>
  <c r="D161" i="104" s="1"/>
  <c r="C113" i="104"/>
  <c r="C161" i="104" s="1"/>
  <c r="B113" i="104"/>
  <c r="AD112" i="104"/>
  <c r="AC112" i="104"/>
  <c r="AB112" i="104"/>
  <c r="AA112" i="104"/>
  <c r="Z112" i="104"/>
  <c r="Y112" i="104"/>
  <c r="X112" i="104"/>
  <c r="W112" i="104"/>
  <c r="V112" i="104"/>
  <c r="U112" i="104"/>
  <c r="T112" i="104"/>
  <c r="S112" i="104"/>
  <c r="R112" i="104"/>
  <c r="Q112" i="104"/>
  <c r="P112" i="104"/>
  <c r="O112" i="104"/>
  <c r="N112" i="104"/>
  <c r="M112" i="104"/>
  <c r="L112" i="104"/>
  <c r="K112" i="104"/>
  <c r="J112" i="104"/>
  <c r="I112" i="104"/>
  <c r="H112" i="104"/>
  <c r="G112" i="104"/>
  <c r="F112" i="104"/>
  <c r="E112" i="104"/>
  <c r="D112" i="104"/>
  <c r="C112" i="104"/>
  <c r="B112" i="104"/>
  <c r="B111" i="104"/>
  <c r="E108" i="104"/>
  <c r="D108" i="104"/>
  <c r="C107" i="104"/>
  <c r="AD106" i="104"/>
  <c r="AD108" i="104" s="1"/>
  <c r="AC106" i="104"/>
  <c r="AC108" i="104" s="1"/>
  <c r="AB106" i="104"/>
  <c r="AB108" i="104" s="1"/>
  <c r="AA106" i="104"/>
  <c r="AA108" i="104" s="1"/>
  <c r="Z106" i="104"/>
  <c r="Z108" i="104" s="1"/>
  <c r="Y106" i="104"/>
  <c r="Y108" i="104" s="1"/>
  <c r="X106" i="104"/>
  <c r="X108" i="104" s="1"/>
  <c r="W106" i="104"/>
  <c r="W108" i="104" s="1"/>
  <c r="V106" i="104"/>
  <c r="V108" i="104" s="1"/>
  <c r="U106" i="104"/>
  <c r="U108" i="104" s="1"/>
  <c r="T106" i="104"/>
  <c r="T108" i="104" s="1"/>
  <c r="S106" i="104"/>
  <c r="S108" i="104" s="1"/>
  <c r="R106" i="104"/>
  <c r="R108" i="104" s="1"/>
  <c r="Q106" i="104"/>
  <c r="Q108" i="104" s="1"/>
  <c r="P106" i="104"/>
  <c r="P108" i="104" s="1"/>
  <c r="O106" i="104"/>
  <c r="O108" i="104" s="1"/>
  <c r="N106" i="104"/>
  <c r="N108" i="104" s="1"/>
  <c r="M106" i="104"/>
  <c r="M108" i="104" s="1"/>
  <c r="L106" i="104"/>
  <c r="L108" i="104" s="1"/>
  <c r="K106" i="104"/>
  <c r="K108" i="104" s="1"/>
  <c r="J106" i="104"/>
  <c r="J108" i="104" s="1"/>
  <c r="I106" i="104"/>
  <c r="I108" i="104" s="1"/>
  <c r="H106" i="104"/>
  <c r="H108" i="104" s="1"/>
  <c r="G106" i="104"/>
  <c r="G108" i="104" s="1"/>
  <c r="F106" i="104"/>
  <c r="F108" i="104" s="1"/>
  <c r="AD103" i="104"/>
  <c r="AC103" i="104"/>
  <c r="AB103" i="104"/>
  <c r="AA103" i="104"/>
  <c r="Z103" i="104"/>
  <c r="Y103" i="104"/>
  <c r="X103" i="104"/>
  <c r="W103" i="104"/>
  <c r="V103" i="104"/>
  <c r="U103" i="104"/>
  <c r="T103" i="104"/>
  <c r="S103" i="104"/>
  <c r="R103" i="104"/>
  <c r="Q103" i="104"/>
  <c r="P103" i="104"/>
  <c r="O103" i="104"/>
  <c r="N103" i="104"/>
  <c r="M103" i="104"/>
  <c r="L103" i="104"/>
  <c r="K103" i="104"/>
  <c r="J103" i="104"/>
  <c r="I103" i="104"/>
  <c r="H103" i="104"/>
  <c r="G103" i="104"/>
  <c r="F103" i="104"/>
  <c r="E103" i="104"/>
  <c r="D103" i="104"/>
  <c r="AD102" i="104"/>
  <c r="AC102" i="104"/>
  <c r="AB102" i="104"/>
  <c r="AA102" i="104"/>
  <c r="Z102" i="104"/>
  <c r="Y102" i="104"/>
  <c r="X102" i="104"/>
  <c r="W102" i="104"/>
  <c r="V102" i="104"/>
  <c r="U102" i="104"/>
  <c r="T102" i="104"/>
  <c r="S102" i="104"/>
  <c r="R102" i="104"/>
  <c r="Q102" i="104"/>
  <c r="P102" i="104"/>
  <c r="O102" i="104"/>
  <c r="N102" i="104"/>
  <c r="M102" i="104"/>
  <c r="L102" i="104"/>
  <c r="K102" i="104"/>
  <c r="J102" i="104"/>
  <c r="I102" i="104"/>
  <c r="H102" i="104"/>
  <c r="G102" i="104"/>
  <c r="F102" i="104"/>
  <c r="E102" i="104"/>
  <c r="D102" i="104"/>
  <c r="C99" i="104"/>
  <c r="AD96" i="104"/>
  <c r="AC96" i="104"/>
  <c r="AB96" i="104"/>
  <c r="AA96" i="104"/>
  <c r="Z96" i="104"/>
  <c r="Y96" i="104"/>
  <c r="X96" i="104"/>
  <c r="W96" i="104"/>
  <c r="V96" i="104"/>
  <c r="U96" i="104"/>
  <c r="T96" i="104"/>
  <c r="S96" i="104"/>
  <c r="R96" i="104"/>
  <c r="Q96" i="104"/>
  <c r="P96" i="104"/>
  <c r="O96" i="104"/>
  <c r="N96" i="104"/>
  <c r="M96" i="104"/>
  <c r="L96" i="104"/>
  <c r="K96" i="104"/>
  <c r="J96" i="104"/>
  <c r="I96" i="104"/>
  <c r="H96" i="104"/>
  <c r="G96" i="104"/>
  <c r="F96" i="104"/>
  <c r="E96" i="104"/>
  <c r="D96" i="104"/>
  <c r="AD95" i="104"/>
  <c r="AC95" i="104"/>
  <c r="AB95" i="104"/>
  <c r="AA95" i="104"/>
  <c r="Z95" i="104"/>
  <c r="Y95" i="104"/>
  <c r="X95" i="104"/>
  <c r="W95" i="104"/>
  <c r="V95" i="104"/>
  <c r="U95" i="104"/>
  <c r="T95" i="104"/>
  <c r="S95" i="104"/>
  <c r="R95" i="104"/>
  <c r="Q95" i="104"/>
  <c r="P95" i="104"/>
  <c r="O95" i="104"/>
  <c r="N95" i="104"/>
  <c r="M95" i="104"/>
  <c r="L95" i="104"/>
  <c r="K95" i="104"/>
  <c r="J95" i="104"/>
  <c r="I95" i="104"/>
  <c r="H95" i="104"/>
  <c r="G95" i="104"/>
  <c r="F95" i="104"/>
  <c r="E95" i="104"/>
  <c r="D95" i="104"/>
  <c r="AD94" i="104"/>
  <c r="AC94" i="104"/>
  <c r="AB94" i="104"/>
  <c r="AA94" i="104"/>
  <c r="Z94" i="104"/>
  <c r="Y94" i="104"/>
  <c r="X94" i="104"/>
  <c r="W94" i="104"/>
  <c r="V94" i="104"/>
  <c r="U94" i="104"/>
  <c r="T94" i="104"/>
  <c r="S94" i="104"/>
  <c r="R94" i="104"/>
  <c r="Q94" i="104"/>
  <c r="P94" i="104"/>
  <c r="O94" i="104"/>
  <c r="N94" i="104"/>
  <c r="M94" i="104"/>
  <c r="L94" i="104"/>
  <c r="K94" i="104"/>
  <c r="J94" i="104"/>
  <c r="I94" i="104"/>
  <c r="H94" i="104"/>
  <c r="G94" i="104"/>
  <c r="F94" i="104"/>
  <c r="E94" i="104"/>
  <c r="D94" i="104"/>
  <c r="AD93" i="104"/>
  <c r="AD160" i="104" s="1"/>
  <c r="AC93" i="104"/>
  <c r="AC160" i="104" s="1"/>
  <c r="AB93" i="104"/>
  <c r="AB160" i="104" s="1"/>
  <c r="AA93" i="104"/>
  <c r="AA160" i="104" s="1"/>
  <c r="Z93" i="104"/>
  <c r="Z160" i="104" s="1"/>
  <c r="Y93" i="104"/>
  <c r="Y160" i="104" s="1"/>
  <c r="X93" i="104"/>
  <c r="X160" i="104" s="1"/>
  <c r="W93" i="104"/>
  <c r="W160" i="104" s="1"/>
  <c r="V93" i="104"/>
  <c r="V160" i="104" s="1"/>
  <c r="U93" i="104"/>
  <c r="U160" i="104" s="1"/>
  <c r="T93" i="104"/>
  <c r="T160" i="104" s="1"/>
  <c r="S93" i="104"/>
  <c r="S160" i="104" s="1"/>
  <c r="R93" i="104"/>
  <c r="R160" i="104" s="1"/>
  <c r="Q93" i="104"/>
  <c r="Q160" i="104" s="1"/>
  <c r="P93" i="104"/>
  <c r="P160" i="104" s="1"/>
  <c r="O93" i="104"/>
  <c r="O160" i="104" s="1"/>
  <c r="N93" i="104"/>
  <c r="N160" i="104" s="1"/>
  <c r="M93" i="104"/>
  <c r="M160" i="104" s="1"/>
  <c r="L93" i="104"/>
  <c r="L160" i="104" s="1"/>
  <c r="K93" i="104"/>
  <c r="K160" i="104" s="1"/>
  <c r="J93" i="104"/>
  <c r="J160" i="104" s="1"/>
  <c r="I93" i="104"/>
  <c r="I160" i="104" s="1"/>
  <c r="H93" i="104"/>
  <c r="H160" i="104" s="1"/>
  <c r="G93" i="104"/>
  <c r="G160" i="104" s="1"/>
  <c r="F93" i="104"/>
  <c r="F160" i="104" s="1"/>
  <c r="E93" i="104"/>
  <c r="E160" i="104" s="1"/>
  <c r="D93" i="104"/>
  <c r="D160" i="104" s="1"/>
  <c r="AD92" i="104"/>
  <c r="AD159" i="104" s="1"/>
  <c r="AC92" i="104"/>
  <c r="AC159" i="104" s="1"/>
  <c r="AB92" i="104"/>
  <c r="AB159" i="104" s="1"/>
  <c r="AA92" i="104"/>
  <c r="AA159" i="104" s="1"/>
  <c r="Z92" i="104"/>
  <c r="Z159" i="104" s="1"/>
  <c r="Y92" i="104"/>
  <c r="Y159" i="104" s="1"/>
  <c r="X92" i="104"/>
  <c r="X159" i="104" s="1"/>
  <c r="W92" i="104"/>
  <c r="W159" i="104" s="1"/>
  <c r="V92" i="104"/>
  <c r="V159" i="104" s="1"/>
  <c r="U92" i="104"/>
  <c r="U159" i="104" s="1"/>
  <c r="T92" i="104"/>
  <c r="T159" i="104" s="1"/>
  <c r="S92" i="104"/>
  <c r="S159" i="104" s="1"/>
  <c r="R92" i="104"/>
  <c r="R159" i="104" s="1"/>
  <c r="Q92" i="104"/>
  <c r="Q159" i="104" s="1"/>
  <c r="P92" i="104"/>
  <c r="P159" i="104" s="1"/>
  <c r="O92" i="104"/>
  <c r="O159" i="104" s="1"/>
  <c r="N92" i="104"/>
  <c r="N159" i="104" s="1"/>
  <c r="M92" i="104"/>
  <c r="M159" i="104" s="1"/>
  <c r="L92" i="104"/>
  <c r="L159" i="104" s="1"/>
  <c r="K92" i="104"/>
  <c r="K159" i="104" s="1"/>
  <c r="J92" i="104"/>
  <c r="J159" i="104" s="1"/>
  <c r="I92" i="104"/>
  <c r="I159" i="104" s="1"/>
  <c r="H92" i="104"/>
  <c r="H159" i="104" s="1"/>
  <c r="G92" i="104"/>
  <c r="G159" i="104" s="1"/>
  <c r="F92" i="104"/>
  <c r="F159" i="104" s="1"/>
  <c r="E92" i="104"/>
  <c r="E159" i="104" s="1"/>
  <c r="D92" i="104"/>
  <c r="D159" i="104" s="1"/>
  <c r="AD91" i="104"/>
  <c r="AD158" i="104" s="1"/>
  <c r="AC91" i="104"/>
  <c r="AB91" i="104"/>
  <c r="AA91" i="104"/>
  <c r="AA128" i="104" s="1"/>
  <c r="Z91" i="104"/>
  <c r="Z158" i="104" s="1"/>
  <c r="Y91" i="104"/>
  <c r="Y158" i="104" s="1"/>
  <c r="X91" i="104"/>
  <c r="X128" i="104" s="1"/>
  <c r="W91" i="104"/>
  <c r="W128" i="104" s="1"/>
  <c r="V91" i="104"/>
  <c r="V158" i="104" s="1"/>
  <c r="U91" i="104"/>
  <c r="T91" i="104"/>
  <c r="S91" i="104"/>
  <c r="S128" i="104" s="1"/>
  <c r="R91" i="104"/>
  <c r="R158" i="104" s="1"/>
  <c r="Q91" i="104"/>
  <c r="Q158" i="104" s="1"/>
  <c r="P91" i="104"/>
  <c r="P128" i="104" s="1"/>
  <c r="O91" i="104"/>
  <c r="O128" i="104" s="1"/>
  <c r="N91" i="104"/>
  <c r="N158" i="104" s="1"/>
  <c r="M91" i="104"/>
  <c r="L91" i="104"/>
  <c r="K91" i="104"/>
  <c r="K128" i="104" s="1"/>
  <c r="J91" i="104"/>
  <c r="J158" i="104" s="1"/>
  <c r="I91" i="104"/>
  <c r="I158" i="104" s="1"/>
  <c r="H91" i="104"/>
  <c r="H128" i="104" s="1"/>
  <c r="G91" i="104"/>
  <c r="G128" i="104" s="1"/>
  <c r="F91" i="104"/>
  <c r="F158" i="104" s="1"/>
  <c r="E91" i="104"/>
  <c r="D91" i="104"/>
  <c r="AD84" i="104"/>
  <c r="AC84" i="104"/>
  <c r="AB84" i="104"/>
  <c r="AA84" i="104"/>
  <c r="Z84" i="104"/>
  <c r="Y84" i="104"/>
  <c r="X84" i="104"/>
  <c r="W84" i="104"/>
  <c r="V84" i="104"/>
  <c r="U84" i="104"/>
  <c r="T84" i="104"/>
  <c r="S84" i="104"/>
  <c r="R84" i="104"/>
  <c r="Q84" i="104"/>
  <c r="P84" i="104"/>
  <c r="O84" i="104"/>
  <c r="N84" i="104"/>
  <c r="M84" i="104"/>
  <c r="L84" i="104"/>
  <c r="K84" i="104"/>
  <c r="J84" i="104"/>
  <c r="I84" i="104"/>
  <c r="H84" i="104"/>
  <c r="G84" i="104"/>
  <c r="F84" i="104"/>
  <c r="E84" i="104"/>
  <c r="AD83" i="104"/>
  <c r="AC83" i="104"/>
  <c r="AB83" i="104"/>
  <c r="AA83" i="104"/>
  <c r="Z83" i="104"/>
  <c r="Y83" i="104"/>
  <c r="X83" i="104"/>
  <c r="W83" i="104"/>
  <c r="V83" i="104"/>
  <c r="U83" i="104"/>
  <c r="T83" i="104"/>
  <c r="S83" i="104"/>
  <c r="R83" i="104"/>
  <c r="Q83" i="104"/>
  <c r="O83" i="104"/>
  <c r="M83" i="104"/>
  <c r="L83" i="104"/>
  <c r="K83" i="104"/>
  <c r="J83" i="104"/>
  <c r="I83" i="104"/>
  <c r="H83" i="104"/>
  <c r="G83" i="104"/>
  <c r="F83" i="104"/>
  <c r="E83" i="104"/>
  <c r="B82" i="104"/>
  <c r="AD81" i="104"/>
  <c r="AC81" i="104"/>
  <c r="AB81" i="104"/>
  <c r="AA81" i="104"/>
  <c r="Z81" i="104"/>
  <c r="Y81" i="104"/>
  <c r="X81" i="104"/>
  <c r="W81" i="104"/>
  <c r="V81" i="104"/>
  <c r="U81" i="104"/>
  <c r="T81" i="104"/>
  <c r="S81" i="104"/>
  <c r="R81" i="104"/>
  <c r="Q81" i="104"/>
  <c r="P81" i="104"/>
  <c r="O81" i="104"/>
  <c r="N81" i="104"/>
  <c r="M81" i="104"/>
  <c r="L81" i="104"/>
  <c r="K81" i="104"/>
  <c r="J81" i="104"/>
  <c r="I81" i="104"/>
  <c r="H81" i="104"/>
  <c r="G81" i="104"/>
  <c r="F81" i="104"/>
  <c r="E81" i="104"/>
  <c r="D81" i="104"/>
  <c r="C81" i="104"/>
  <c r="AD80" i="104"/>
  <c r="AC80" i="104"/>
  <c r="AB80" i="104"/>
  <c r="AA80" i="104"/>
  <c r="Z80" i="104"/>
  <c r="Y80" i="104"/>
  <c r="X80" i="104"/>
  <c r="W80" i="104"/>
  <c r="V80" i="104"/>
  <c r="U80" i="104"/>
  <c r="T80" i="104"/>
  <c r="S80" i="104"/>
  <c r="R80" i="104"/>
  <c r="Q80" i="104"/>
  <c r="P80" i="104"/>
  <c r="O80" i="104"/>
  <c r="N80" i="104"/>
  <c r="M80" i="104"/>
  <c r="L80" i="104"/>
  <c r="K80" i="104"/>
  <c r="J80" i="104"/>
  <c r="I80" i="104"/>
  <c r="H80" i="104"/>
  <c r="G80" i="104"/>
  <c r="F80" i="104"/>
  <c r="E80" i="104"/>
  <c r="D80" i="104"/>
  <c r="C80" i="104"/>
  <c r="AD79" i="104"/>
  <c r="AC79" i="104"/>
  <c r="AB79" i="104"/>
  <c r="AA79" i="104"/>
  <c r="Z79" i="104"/>
  <c r="Y79" i="104"/>
  <c r="X79" i="104"/>
  <c r="W79" i="104"/>
  <c r="V79" i="104"/>
  <c r="U79" i="104"/>
  <c r="T79" i="104"/>
  <c r="S79" i="104"/>
  <c r="R79" i="104"/>
  <c r="Q79" i="104"/>
  <c r="P79" i="104"/>
  <c r="O79" i="104"/>
  <c r="N79" i="104"/>
  <c r="M79" i="104"/>
  <c r="L79" i="104"/>
  <c r="K79" i="104"/>
  <c r="J79" i="104"/>
  <c r="I79" i="104"/>
  <c r="H79" i="104"/>
  <c r="G79" i="104"/>
  <c r="F79" i="104"/>
  <c r="E79" i="104"/>
  <c r="D79" i="104"/>
  <c r="C79" i="104"/>
  <c r="AD78" i="104"/>
  <c r="AC78" i="104"/>
  <c r="AB78" i="104"/>
  <c r="AA78" i="104"/>
  <c r="Z78" i="104"/>
  <c r="Y78" i="104"/>
  <c r="X78" i="104"/>
  <c r="W78" i="104"/>
  <c r="V78" i="104"/>
  <c r="U78" i="104"/>
  <c r="T78" i="104"/>
  <c r="S78" i="104"/>
  <c r="R78" i="104"/>
  <c r="Q78" i="104"/>
  <c r="P78" i="104"/>
  <c r="O78" i="104"/>
  <c r="N78" i="104"/>
  <c r="M78" i="104"/>
  <c r="L78" i="104"/>
  <c r="K78" i="104"/>
  <c r="J78" i="104"/>
  <c r="I78" i="104"/>
  <c r="H78" i="104"/>
  <c r="G78" i="104"/>
  <c r="F78" i="104"/>
  <c r="E78" i="104"/>
  <c r="D78" i="104"/>
  <c r="C78" i="104"/>
  <c r="C74" i="104"/>
  <c r="C84" i="104" s="1"/>
  <c r="C73" i="104"/>
  <c r="P68" i="104"/>
  <c r="P83" i="104" s="1"/>
  <c r="N68" i="104"/>
  <c r="N83" i="104" s="1"/>
  <c r="D67" i="104"/>
  <c r="C67" i="104" s="1"/>
  <c r="C64" i="104"/>
  <c r="C60" i="104"/>
  <c r="C58" i="104"/>
  <c r="C57" i="104"/>
  <c r="C56" i="104"/>
  <c r="AD51" i="104"/>
  <c r="AC51" i="104"/>
  <c r="AB51" i="104"/>
  <c r="AA51" i="104"/>
  <c r="Z51" i="104"/>
  <c r="Y51" i="104"/>
  <c r="X51" i="104"/>
  <c r="W51" i="104"/>
  <c r="V51" i="104"/>
  <c r="U51" i="104"/>
  <c r="T51" i="104"/>
  <c r="S51" i="104"/>
  <c r="R51" i="104"/>
  <c r="Q51" i="104"/>
  <c r="P51" i="104"/>
  <c r="O51" i="104"/>
  <c r="N51" i="104"/>
  <c r="M51" i="104"/>
  <c r="L51" i="104"/>
  <c r="K51" i="104"/>
  <c r="J51" i="104"/>
  <c r="I51" i="104"/>
  <c r="H51" i="104"/>
  <c r="G51" i="104"/>
  <c r="F51" i="104"/>
  <c r="E51" i="104"/>
  <c r="D51" i="104"/>
  <c r="C51" i="104"/>
  <c r="AD48" i="104"/>
  <c r="AC48" i="104"/>
  <c r="AB48" i="104"/>
  <c r="AA48" i="104"/>
  <c r="Z48" i="104"/>
  <c r="Y48" i="104"/>
  <c r="X48" i="104"/>
  <c r="W48" i="104"/>
  <c r="V48" i="104"/>
  <c r="U48" i="104"/>
  <c r="T48" i="104"/>
  <c r="S48" i="104"/>
  <c r="R48" i="104"/>
  <c r="Q48" i="104"/>
  <c r="P48" i="104"/>
  <c r="O48" i="104"/>
  <c r="N48" i="104"/>
  <c r="M48" i="104"/>
  <c r="L48" i="104"/>
  <c r="K48" i="104"/>
  <c r="J48" i="104"/>
  <c r="I48" i="104"/>
  <c r="H48" i="104"/>
  <c r="G48" i="104"/>
  <c r="F48" i="104"/>
  <c r="E48" i="104"/>
  <c r="D48" i="104"/>
  <c r="C48" i="104"/>
  <c r="D39" i="104"/>
  <c r="D40" i="104" s="1"/>
  <c r="AD38" i="104"/>
  <c r="AD40" i="104" s="1"/>
  <c r="AC38" i="104"/>
  <c r="AC40" i="104" s="1"/>
  <c r="AB38" i="104"/>
  <c r="AB40" i="104" s="1"/>
  <c r="AA38" i="104"/>
  <c r="AA40" i="104" s="1"/>
  <c r="AA82" i="104" s="1"/>
  <c r="Z38" i="104"/>
  <c r="Z40" i="104" s="1"/>
  <c r="Y38" i="104"/>
  <c r="Y40" i="104" s="1"/>
  <c r="X38" i="104"/>
  <c r="X40" i="104" s="1"/>
  <c r="W38" i="104"/>
  <c r="W40" i="104" s="1"/>
  <c r="W52" i="104" s="1"/>
  <c r="V38" i="104"/>
  <c r="V40" i="104" s="1"/>
  <c r="U38" i="104"/>
  <c r="U40" i="104" s="1"/>
  <c r="T38" i="104"/>
  <c r="T40" i="104" s="1"/>
  <c r="S38" i="104"/>
  <c r="S40" i="104" s="1"/>
  <c r="R38" i="104"/>
  <c r="R40" i="104" s="1"/>
  <c r="P38" i="104"/>
  <c r="P40" i="104" s="1"/>
  <c r="O38" i="104"/>
  <c r="O40" i="104" s="1"/>
  <c r="N38" i="104"/>
  <c r="N40" i="104" s="1"/>
  <c r="M38" i="104"/>
  <c r="M40" i="104" s="1"/>
  <c r="L38" i="104"/>
  <c r="L40" i="104" s="1"/>
  <c r="K38" i="104"/>
  <c r="K40" i="104" s="1"/>
  <c r="J38" i="104"/>
  <c r="J40" i="104" s="1"/>
  <c r="I38" i="104"/>
  <c r="I40" i="104" s="1"/>
  <c r="H38" i="104"/>
  <c r="H40" i="104" s="1"/>
  <c r="G38" i="104"/>
  <c r="G40" i="104" s="1"/>
  <c r="F38" i="104"/>
  <c r="F40" i="104" s="1"/>
  <c r="E38" i="104"/>
  <c r="Q37" i="104"/>
  <c r="Q38" i="104" s="1"/>
  <c r="Q40" i="104" s="1"/>
  <c r="C36" i="104"/>
  <c r="E26" i="104"/>
  <c r="C26" i="104" s="1"/>
  <c r="C25" i="104"/>
  <c r="C18" i="104"/>
  <c r="W165" i="104" l="1"/>
  <c r="D148" i="104"/>
  <c r="C37" i="104"/>
  <c r="W82" i="104"/>
  <c r="W85" i="104" s="1"/>
  <c r="C38" i="104"/>
  <c r="X165" i="104"/>
  <c r="AB165" i="104"/>
  <c r="N128" i="104"/>
  <c r="K158" i="104"/>
  <c r="H132" i="104"/>
  <c r="H162" i="104"/>
  <c r="H165" i="104" s="1"/>
  <c r="AA85" i="104"/>
  <c r="C39" i="104"/>
  <c r="C106" i="104"/>
  <c r="V128" i="104"/>
  <c r="G131" i="104"/>
  <c r="P158" i="104"/>
  <c r="AD128" i="104"/>
  <c r="O131" i="104"/>
  <c r="S158" i="104"/>
  <c r="E161" i="104"/>
  <c r="E40" i="104"/>
  <c r="E82" i="104" s="1"/>
  <c r="E85" i="104" s="1"/>
  <c r="F128" i="104"/>
  <c r="W131" i="104"/>
  <c r="AA158" i="104"/>
  <c r="U161" i="104"/>
  <c r="R82" i="104"/>
  <c r="R85" i="104" s="1"/>
  <c r="R52" i="104"/>
  <c r="V82" i="104"/>
  <c r="V85" i="104" s="1"/>
  <c r="V52" i="104"/>
  <c r="Z52" i="104"/>
  <c r="Z82" i="104"/>
  <c r="Z85" i="104" s="1"/>
  <c r="AD82" i="104"/>
  <c r="AD52" i="104"/>
  <c r="C108" i="104"/>
  <c r="F82" i="104"/>
  <c r="F85" i="104" s="1"/>
  <c r="F52" i="104"/>
  <c r="J52" i="104"/>
  <c r="J82" i="104"/>
  <c r="J85" i="104" s="1"/>
  <c r="N82" i="104"/>
  <c r="N85" i="104" s="1"/>
  <c r="N52" i="104"/>
  <c r="S52" i="104"/>
  <c r="S82" i="104"/>
  <c r="S85" i="104" s="1"/>
  <c r="G52" i="104"/>
  <c r="G82" i="104"/>
  <c r="G85" i="104" s="1"/>
  <c r="K52" i="104"/>
  <c r="K82" i="104"/>
  <c r="K85" i="104" s="1"/>
  <c r="O52" i="104"/>
  <c r="O82" i="104"/>
  <c r="O85" i="104" s="1"/>
  <c r="Q82" i="104"/>
  <c r="Q85" i="104" s="1"/>
  <c r="Q52" i="104"/>
  <c r="Q117" i="104" s="1"/>
  <c r="Y82" i="104"/>
  <c r="Y85" i="104" s="1"/>
  <c r="Y52" i="104"/>
  <c r="D52" i="104"/>
  <c r="D82" i="104"/>
  <c r="H82" i="104"/>
  <c r="H85" i="104" s="1"/>
  <c r="H52" i="104"/>
  <c r="L82" i="104"/>
  <c r="L85" i="104" s="1"/>
  <c r="L52" i="104"/>
  <c r="P82" i="104"/>
  <c r="P85" i="104" s="1"/>
  <c r="P52" i="104"/>
  <c r="U82" i="104"/>
  <c r="U85" i="104" s="1"/>
  <c r="U52" i="104"/>
  <c r="AC82" i="104"/>
  <c r="AC52" i="104"/>
  <c r="E158" i="104"/>
  <c r="E128" i="104"/>
  <c r="M158" i="104"/>
  <c r="M128" i="104"/>
  <c r="G132" i="104"/>
  <c r="O132" i="104"/>
  <c r="O136" i="104" s="1"/>
  <c r="O148" i="104" s="1"/>
  <c r="O163" i="104" s="1"/>
  <c r="M162" i="104"/>
  <c r="M165" i="104" s="1"/>
  <c r="M132" i="104"/>
  <c r="I82" i="104"/>
  <c r="I85" i="104" s="1"/>
  <c r="I52" i="104"/>
  <c r="Y162" i="104"/>
  <c r="Y165" i="104" s="1"/>
  <c r="Y132" i="104"/>
  <c r="E162" i="104"/>
  <c r="E165" i="104" s="1"/>
  <c r="E132" i="104"/>
  <c r="Q128" i="104"/>
  <c r="L131" i="104"/>
  <c r="AB131" i="104"/>
  <c r="P132" i="104"/>
  <c r="D163" i="104"/>
  <c r="H161" i="104"/>
  <c r="X161" i="104"/>
  <c r="E27" i="104"/>
  <c r="C27" i="104" s="1"/>
  <c r="T82" i="104"/>
  <c r="T85" i="104" s="1"/>
  <c r="T52" i="104"/>
  <c r="X82" i="104"/>
  <c r="X85" i="104" s="1"/>
  <c r="X52" i="104"/>
  <c r="AB82" i="104"/>
  <c r="AB85" i="104" s="1"/>
  <c r="AB52" i="104"/>
  <c r="D68" i="104"/>
  <c r="I131" i="104"/>
  <c r="I161" i="104"/>
  <c r="Q131" i="104"/>
  <c r="Q161" i="104"/>
  <c r="Y131" i="104"/>
  <c r="Y161" i="104"/>
  <c r="I162" i="104"/>
  <c r="I165" i="104" s="1"/>
  <c r="I132" i="104"/>
  <c r="R162" i="104"/>
  <c r="R165" i="104" s="1"/>
  <c r="R132" i="104"/>
  <c r="V162" i="104"/>
  <c r="V165" i="104" s="1"/>
  <c r="V132" i="104"/>
  <c r="Z162" i="104"/>
  <c r="Z165" i="104" s="1"/>
  <c r="Z132" i="104"/>
  <c r="T165" i="104"/>
  <c r="H158" i="104"/>
  <c r="X158" i="104"/>
  <c r="M161" i="104"/>
  <c r="AC161" i="104"/>
  <c r="O162" i="104"/>
  <c r="U158" i="104"/>
  <c r="U128" i="104"/>
  <c r="AC158" i="104"/>
  <c r="AC128" i="104"/>
  <c r="K162" i="104"/>
  <c r="K165" i="104" s="1"/>
  <c r="G162" i="104"/>
  <c r="G165" i="104" s="1"/>
  <c r="M82" i="104"/>
  <c r="M85" i="104" s="1"/>
  <c r="M52" i="104"/>
  <c r="AA52" i="104"/>
  <c r="D128" i="104"/>
  <c r="D158" i="104"/>
  <c r="L128" i="104"/>
  <c r="L158" i="104"/>
  <c r="T128" i="104"/>
  <c r="T158" i="104"/>
  <c r="AB128" i="104"/>
  <c r="AB158" i="104"/>
  <c r="F162" i="104"/>
  <c r="F165" i="104" s="1"/>
  <c r="F132" i="104"/>
  <c r="J162" i="104"/>
  <c r="J165" i="104" s="1"/>
  <c r="J132" i="104"/>
  <c r="N162" i="104"/>
  <c r="N165" i="104" s="1"/>
  <c r="N132" i="104"/>
  <c r="S162" i="104"/>
  <c r="S165" i="104" s="1"/>
  <c r="W132" i="104"/>
  <c r="AA162" i="104"/>
  <c r="AA165" i="104" s="1"/>
  <c r="L165" i="104"/>
  <c r="U162" i="104"/>
  <c r="U165" i="104" s="1"/>
  <c r="U132" i="104"/>
  <c r="I128" i="104"/>
  <c r="Y128" i="104"/>
  <c r="D131" i="104"/>
  <c r="T131" i="104"/>
  <c r="X132" i="104"/>
  <c r="P161" i="104"/>
  <c r="P162" i="104"/>
  <c r="P165" i="104" s="1"/>
  <c r="F131" i="104"/>
  <c r="F161" i="104"/>
  <c r="J131" i="104"/>
  <c r="J161" i="104"/>
  <c r="N131" i="104"/>
  <c r="N161" i="104"/>
  <c r="R131" i="104"/>
  <c r="R161" i="104"/>
  <c r="V131" i="104"/>
  <c r="V161" i="104"/>
  <c r="Z131" i="104"/>
  <c r="Z161" i="104"/>
  <c r="AD131" i="104"/>
  <c r="AD161" i="104"/>
  <c r="J128" i="104"/>
  <c r="R128" i="104"/>
  <c r="Z128" i="104"/>
  <c r="L132" i="104"/>
  <c r="T132" i="104"/>
  <c r="AB132" i="104"/>
  <c r="C131" i="104"/>
  <c r="K131" i="104"/>
  <c r="S131" i="104"/>
  <c r="AA131" i="104"/>
  <c r="G158" i="104"/>
  <c r="O158" i="104"/>
  <c r="W158" i="104"/>
  <c r="D162" i="104"/>
  <c r="O165" i="104" l="1"/>
  <c r="C136" i="104"/>
  <c r="D165" i="104"/>
  <c r="C40" i="104"/>
  <c r="AB41" i="104" s="1"/>
  <c r="AC117" i="104"/>
  <c r="AC118" i="104" s="1"/>
  <c r="AC120" i="104" s="1"/>
  <c r="AC85" i="104"/>
  <c r="D83" i="104"/>
  <c r="D85" i="104" s="1"/>
  <c r="C68" i="104"/>
  <c r="C83" i="104" s="1"/>
  <c r="AD85" i="104"/>
  <c r="AD117" i="104"/>
  <c r="AD118" i="104" s="1"/>
  <c r="AD120" i="104" s="1"/>
  <c r="Q118" i="104"/>
  <c r="AD41" i="104" l="1"/>
  <c r="Q41" i="104"/>
  <c r="W41" i="104"/>
  <c r="Y41" i="104"/>
  <c r="M41" i="104"/>
  <c r="H41" i="104"/>
  <c r="N41" i="104"/>
  <c r="D41" i="104"/>
  <c r="L41" i="104"/>
  <c r="C148" i="104"/>
  <c r="C163" i="104" s="1"/>
  <c r="G41" i="104"/>
  <c r="I41" i="104"/>
  <c r="C41" i="104"/>
  <c r="O41" i="104"/>
  <c r="AC41" i="104"/>
  <c r="K41" i="104"/>
  <c r="R41" i="104"/>
  <c r="E41" i="104"/>
  <c r="C52" i="104"/>
  <c r="C117" i="104"/>
  <c r="S41" i="104"/>
  <c r="U41" i="104"/>
  <c r="AA41" i="104"/>
  <c r="F41" i="104"/>
  <c r="V41" i="104"/>
  <c r="X41" i="104"/>
  <c r="J41" i="104"/>
  <c r="T41" i="104"/>
  <c r="Z41" i="104"/>
  <c r="P41" i="104"/>
  <c r="C82" i="104"/>
  <c r="C85" i="104"/>
  <c r="AD162" i="104"/>
  <c r="AD165" i="104" s="1"/>
  <c r="AD132" i="104"/>
  <c r="Q120" i="104"/>
  <c r="C118" i="104"/>
  <c r="AC162" i="104"/>
  <c r="AC165" i="104" s="1"/>
  <c r="AC132" i="104"/>
  <c r="Q162" i="104" l="1"/>
  <c r="Q165" i="104" s="1"/>
  <c r="Q132" i="104"/>
  <c r="C120" i="104"/>
  <c r="C121" i="104" l="1"/>
  <c r="C162" i="104"/>
  <c r="C165" i="104" s="1"/>
  <c r="T121" i="104"/>
  <c r="D121" i="104"/>
  <c r="I121" i="104"/>
  <c r="C132" i="104"/>
  <c r="AB121" i="104"/>
  <c r="L121" i="104"/>
  <c r="Y121" i="104"/>
  <c r="R121" i="104"/>
  <c r="X121" i="104"/>
  <c r="N121" i="104"/>
  <c r="G121" i="104"/>
  <c r="J121" i="104"/>
  <c r="S121" i="104"/>
  <c r="AA121" i="104"/>
  <c r="E121" i="104"/>
  <c r="Z121" i="104"/>
  <c r="K121" i="104"/>
  <c r="F121" i="104"/>
  <c r="U121" i="104"/>
  <c r="O121" i="104"/>
  <c r="M121" i="104"/>
  <c r="P121" i="104"/>
  <c r="V121" i="104"/>
  <c r="H121" i="104"/>
  <c r="W121" i="104"/>
  <c r="AD121" i="104"/>
  <c r="AC121" i="104"/>
  <c r="Q121" i="104"/>
  <c r="H7" i="93" l="1"/>
  <c r="I30" i="93" s="1"/>
  <c r="D7" i="93"/>
  <c r="E25" i="93" s="1"/>
  <c r="I17" i="93" l="1"/>
  <c r="H10" i="93"/>
  <c r="I10" i="93" s="1"/>
  <c r="I14" i="93"/>
  <c r="E24" i="93"/>
  <c r="E30" i="93"/>
  <c r="E18" i="93"/>
  <c r="E20" i="93"/>
  <c r="E17" i="93"/>
  <c r="E19" i="93"/>
  <c r="E16" i="93"/>
  <c r="E26" i="93"/>
  <c r="I15" i="93"/>
  <c r="E15" i="93"/>
  <c r="I16" i="93"/>
  <c r="I23" i="93"/>
  <c r="I26" i="93"/>
  <c r="E21" i="93"/>
  <c r="I24" i="93"/>
  <c r="I21" i="93"/>
  <c r="I19" i="93"/>
  <c r="I20" i="93"/>
  <c r="I22" i="93"/>
  <c r="I25" i="93"/>
  <c r="E14" i="93"/>
  <c r="I18" i="93"/>
  <c r="N77" i="62" l="1"/>
  <c r="L77" i="62"/>
  <c r="J77" i="62"/>
  <c r="H77" i="62"/>
  <c r="F9" i="91" l="1"/>
  <c r="F10" i="91"/>
  <c r="F11" i="91"/>
  <c r="F12" i="91"/>
  <c r="F13" i="91"/>
  <c r="F14" i="91"/>
  <c r="F15" i="91"/>
  <c r="F16" i="91"/>
  <c r="F17" i="91"/>
  <c r="F18" i="91"/>
  <c r="F19" i="91"/>
  <c r="F20" i="91"/>
  <c r="F21" i="91"/>
  <c r="F22" i="91"/>
  <c r="F23" i="91"/>
  <c r="F24" i="91"/>
  <c r="F25" i="91"/>
  <c r="F8" i="91"/>
  <c r="E22" i="93"/>
  <c r="E23" i="93"/>
  <c r="D10" i="93"/>
  <c r="E10" i="93" s="1"/>
</calcChain>
</file>

<file path=xl/sharedStrings.xml><?xml version="1.0" encoding="utf-8"?>
<sst xmlns="http://schemas.openxmlformats.org/spreadsheetml/2006/main" count="10476" uniqueCount="2457">
  <si>
    <t>Agency Responding</t>
  </si>
  <si>
    <t>Date of Submission</t>
  </si>
  <si>
    <t>Outcome Measure</t>
  </si>
  <si>
    <t>Efficiency Measure</t>
  </si>
  <si>
    <t>Output Measure</t>
  </si>
  <si>
    <t>Item #</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</si>
  <si>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</si>
  <si>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Agency Selected</t>
  </si>
  <si>
    <t>State</t>
  </si>
  <si>
    <t>Federal</t>
  </si>
  <si>
    <t>Input/Activity Measure</t>
  </si>
  <si>
    <t>Yes</t>
  </si>
  <si>
    <t>No</t>
  </si>
  <si>
    <t>Jurisdiction</t>
  </si>
  <si>
    <t>Type of Law</t>
  </si>
  <si>
    <t>2016-17</t>
  </si>
  <si>
    <t xml:space="preserve">Agency Code:     </t>
  </si>
  <si>
    <t>Time Applicable</t>
  </si>
  <si>
    <t>Associated Organizational Unit(s)</t>
  </si>
  <si>
    <t>Organizational Unit</t>
  </si>
  <si>
    <t>Other state agencies whose mission the deliverable may fit within</t>
  </si>
  <si>
    <t>Total amount Appropriated and Authorized to Spend</t>
  </si>
  <si>
    <t xml:space="preserve"># of FTE equivalents utilized </t>
  </si>
  <si>
    <t>Performance Measure</t>
  </si>
  <si>
    <t xml:space="preserve">Recurring or one-time? </t>
  </si>
  <si>
    <t>Deliverable</t>
  </si>
  <si>
    <t>Line #</t>
  </si>
  <si>
    <t>Total</t>
  </si>
  <si>
    <t>Amounts appropriated, and amounts authorized, to the agency for 2016-17 that were not spent AND the agency can spend in 2017-18</t>
  </si>
  <si>
    <t>2017-18</t>
  </si>
  <si>
    <t>N/A</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</si>
  <si>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</si>
  <si>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</si>
  <si>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</si>
  <si>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</si>
  <si>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</si>
  <si>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</si>
  <si>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</si>
  <si>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</si>
  <si>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</si>
  <si>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</si>
  <si>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</si>
  <si>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</si>
  <si>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</si>
  <si>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</si>
  <si>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</si>
  <si>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</si>
  <si>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</si>
  <si>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</si>
  <si>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</si>
  <si>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</si>
  <si>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</si>
  <si>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</si>
  <si>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</si>
  <si>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</si>
  <si>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</si>
  <si>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</si>
  <si>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</si>
  <si>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</si>
  <si>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</si>
  <si>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</si>
  <si>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</si>
  <si>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</si>
  <si>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</si>
  <si>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</si>
  <si>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</si>
  <si>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</si>
  <si>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</si>
  <si>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</si>
  <si>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</si>
  <si>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</si>
  <si>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</si>
  <si>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</si>
  <si>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</si>
  <si>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</si>
  <si>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</si>
  <si>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</si>
  <si>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</si>
  <si>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</si>
  <si>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</si>
  <si>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</si>
  <si>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</si>
  <si>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</si>
  <si>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</si>
  <si>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</si>
  <si>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</si>
  <si>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</si>
  <si>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</si>
  <si>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</si>
  <si>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</si>
  <si>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</si>
  <si>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</si>
  <si>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</si>
  <si>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</si>
  <si>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</si>
  <si>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</si>
  <si>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</si>
  <si>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</si>
  <si>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</si>
  <si>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</si>
  <si>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</si>
  <si>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</si>
  <si>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</si>
  <si>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</si>
  <si>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</si>
  <si>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</si>
  <si>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</si>
  <si>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</si>
  <si>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Target:</t>
  </si>
  <si>
    <t>Actual:</t>
  </si>
  <si>
    <t>Year</t>
  </si>
  <si>
    <t>Target and Actual row labels</t>
  </si>
  <si>
    <t>SCEIS Fund # (Expendable Level - 8 digit) (full set of financials available for each through SCEIS); same Fund may be in multiple columns if multiple funding sources are deposited into it</t>
  </si>
  <si>
    <t>SCEIS Fund Description</t>
  </si>
  <si>
    <t>Source of Funds</t>
  </si>
  <si>
    <t>Amounts Appropriated and Authorized (i.e. allowed to spend)</t>
  </si>
  <si>
    <t>Prior to receiving these report guidelines, did the agency have a comprehensive strategic plan? (enter Yes or No after the question mark in this cell)</t>
  </si>
  <si>
    <t xml:space="preserve">(minus) Spending/Transferring agency does not control </t>
  </si>
  <si>
    <t>Summary of Resources Available</t>
  </si>
  <si>
    <t>Total spent toward Strategic Plan</t>
  </si>
  <si>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</si>
  <si>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</si>
  <si>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</si>
  <si>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</si>
  <si>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</si>
  <si>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</si>
  <si>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</si>
  <si>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</si>
  <si>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</si>
  <si>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t>Currently using, considering using in future, no longer using</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</si>
  <si>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</si>
  <si>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</si>
  <si>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</si>
  <si>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</si>
  <si>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 of Total Available to Spend</t>
  </si>
  <si>
    <t>Amount of remaining</t>
  </si>
  <si>
    <t>Amount remaining</t>
  </si>
  <si>
    <t>Total # of FTEs available / Total # filled at start of year</t>
  </si>
  <si>
    <t># of FTE equivalents planned to utilize</t>
  </si>
  <si>
    <t>Cash balance at the end of 2015-16</t>
  </si>
  <si>
    <t>Change in cash balance during 2016-17</t>
  </si>
  <si>
    <t xml:space="preserve">Total allowed to spend at START of 2017-18  </t>
  </si>
  <si>
    <t xml:space="preserve">Total allowed to spend by END of 2017-18  </t>
  </si>
  <si>
    <t>Associated General Appropriations Act Program(s)</t>
  </si>
  <si>
    <r>
      <t xml:space="preserve">Amount Spent </t>
    </r>
    <r>
      <rPr>
        <sz val="10"/>
        <color theme="1"/>
        <rFont val="Calibri Light"/>
        <family val="2"/>
        <scheme val="major"/>
      </rPr>
      <t>(including employee salaries/wages and benefits)</t>
    </r>
  </si>
  <si>
    <r>
      <t xml:space="preserve">Amount budgeted </t>
    </r>
    <r>
      <rPr>
        <sz val="10"/>
        <color theme="1"/>
        <rFont val="Calibri Light"/>
        <family val="2"/>
        <scheme val="major"/>
      </rPr>
      <t>(including employee salaries/wages and benefits)</t>
    </r>
  </si>
  <si>
    <t>% of Total Available to  Budget</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</si>
  <si>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</si>
  <si>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</si>
  <si>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</si>
  <si>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</si>
  <si>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</si>
  <si>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</si>
  <si>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</si>
  <si>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</si>
  <si>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</si>
  <si>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3B-2</t>
  </si>
  <si>
    <t>3B-3</t>
  </si>
  <si>
    <t>8B-2</t>
  </si>
  <si>
    <t>8B-3</t>
  </si>
  <si>
    <t>22B-2</t>
  </si>
  <si>
    <t>Total cash balance as of July 1, 2017 (start of 2017-18)</t>
  </si>
  <si>
    <t>Total not toward Strategic Plan in 2017-18</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</si>
  <si>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</si>
  <si>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</si>
  <si>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</si>
  <si>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</si>
  <si>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</si>
  <si>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</si>
  <si>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</si>
  <si>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</si>
  <si>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</si>
  <si>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</si>
  <si>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</si>
  <si>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</si>
  <si>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</si>
  <si>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</si>
  <si>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</si>
  <si>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</si>
  <si>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</si>
  <si>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</si>
  <si>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</si>
  <si>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</si>
  <si>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</si>
  <si>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</si>
  <si>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</si>
  <si>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Is deliverable provided because…</t>
  </si>
  <si>
    <t>Require</t>
  </si>
  <si>
    <t>Allow</t>
  </si>
  <si>
    <t>Not specifically mentioned in law, but provided to achieve the requirements of the applicable law</t>
  </si>
  <si>
    <t>Purpose of Organizational Unit</t>
  </si>
  <si>
    <t>Track employee satisfaction?</t>
  </si>
  <si>
    <t>ORGANIZATIONAL UNIT CHART</t>
  </si>
  <si>
    <t>Allow anonymous feedback?</t>
  </si>
  <si>
    <t>Jobs require a certification?</t>
  </si>
  <si>
    <t>Pay for/provide required certifications?</t>
  </si>
  <si>
    <t>All</t>
  </si>
  <si>
    <t>Some</t>
  </si>
  <si>
    <t>None</t>
  </si>
  <si>
    <t>DNE</t>
  </si>
  <si>
    <r>
      <t xml:space="preserve">Turnover Rate </t>
    </r>
    <r>
      <rPr>
        <sz val="10"/>
        <rFont val="Calibri Light"/>
        <family val="2"/>
        <scheme val="major"/>
      </rPr>
      <t>in the organizational unit</t>
    </r>
  </si>
  <si>
    <t>State government</t>
  </si>
  <si>
    <t>Federal government</t>
  </si>
  <si>
    <t>State government + Agency Selected</t>
  </si>
  <si>
    <t>Federal government + Agency Selected</t>
  </si>
  <si>
    <t>Spent/Transferred NOT toward Agency's Comprehensive Strategic Plan</t>
  </si>
  <si>
    <t>Recurring</t>
  </si>
  <si>
    <t>One-Time</t>
  </si>
  <si>
    <t>Other</t>
  </si>
  <si>
    <t>Generated by agency</t>
  </si>
  <si>
    <t>Received from state or set federal match</t>
  </si>
  <si>
    <t>Remain with agency</t>
  </si>
  <si>
    <t>Go to the General Fund</t>
  </si>
  <si>
    <t>If yes, in the previous column, did the agency pay for, or provide in-house, classes/instruction/etc. needed to maintain all, some, or none of the required certifications?</t>
  </si>
  <si>
    <t>If yes, what type of service or product?</t>
  </si>
  <si>
    <t>Report our agency must/may provide</t>
  </si>
  <si>
    <t>Board, commission, or committee on which someone from our agency must/may serve</t>
  </si>
  <si>
    <t>Distribute funding to another entity</t>
  </si>
  <si>
    <t>Other service or product our agency must/may provide</t>
  </si>
  <si>
    <t>No - But relates to manner in which one or more agency deliverables is provided</t>
  </si>
  <si>
    <t>No - But relates to source of funding</t>
  </si>
  <si>
    <t>No - Does not relate directly to any agency deliverables</t>
  </si>
  <si>
    <t>2015-16</t>
  </si>
  <si>
    <r>
      <t xml:space="preserve">Did the agency make efforts to obtain information from employees leaving the agency (e.g., exit interview, survey, evaluation, etc.)? </t>
    </r>
    <r>
      <rPr>
        <sz val="10"/>
        <color theme="1"/>
        <rFont val="Calibri Light"/>
        <family val="2"/>
        <scheme val="major"/>
      </rPr>
      <t>(Y/N)</t>
    </r>
  </si>
  <si>
    <t>Total generated or received by June 30, 2017 (end of 2016-17</t>
  </si>
  <si>
    <t>Appropriations and authorizations remaining from 2017-18</t>
  </si>
  <si>
    <t>Fiscal Year 2018-19</t>
  </si>
  <si>
    <t>START OF YEAR FINANCIAL RESOURCES AVAILABLE (2018-19)</t>
  </si>
  <si>
    <t>Total generated or received by June 30, 2018 (end of 2017-18)</t>
  </si>
  <si>
    <t>Cash balance at the end of 2016-17</t>
  </si>
  <si>
    <t>Change in cash balance during 2017-18</t>
  </si>
  <si>
    <t>Total cash balance as of July 1, 2018 (start of 2018-19)</t>
  </si>
  <si>
    <t>RESOURCES AGENCY IS ALLOWED TO USE (2018-19)</t>
  </si>
  <si>
    <t>Amounts appropriated, and amounts authorized, to the agency for 2017-18 that were not spent AND the agency can spend in 2018-19</t>
  </si>
  <si>
    <t xml:space="preserve">Total allowed to spend at START of 2018-19  </t>
  </si>
  <si>
    <t xml:space="preserve">Total allowed to spend by END of 2018-19  </t>
  </si>
  <si>
    <t>HOW RESOURCES ARE UTILIZED (2018-19)</t>
  </si>
  <si>
    <t xml:space="preserve">Total Appropriated and Authorized (i.e. allowed to spend) by the end of 2018-19  </t>
  </si>
  <si>
    <t>Total not toward Strategic Plan in 2018-19</t>
  </si>
  <si>
    <t>END OF YEAR AMOUNT REMAINING (2018-19)</t>
  </si>
  <si>
    <t>2018-19</t>
  </si>
  <si>
    <t>% of Total Available</t>
  </si>
  <si>
    <t>2017-18 Appropriations &amp; Authorizations to agency (start of year)</t>
  </si>
  <si>
    <t>2017-18 Appropriations &amp; Authorizations to agency (during the year)</t>
  </si>
  <si>
    <t>2018-19 Appropriations &amp; Authorizations to agency (start of year)</t>
  </si>
  <si>
    <t>2018-19 Appropriations &amp; Authorizations to agency (during the year) (BUDGETED)</t>
  </si>
  <si>
    <t>Percentage of total funds allowed to spend</t>
  </si>
  <si>
    <t>Type of Measure</t>
  </si>
  <si>
    <t>*DNE = Did not exist</t>
  </si>
  <si>
    <r>
      <rPr>
        <b/>
        <sz val="10"/>
        <rFont val="Calibri Light"/>
        <family val="2"/>
        <scheme val="major"/>
      </rPr>
      <t xml:space="preserve">Associated Deliverable(s) </t>
    </r>
    <r>
      <rPr>
        <sz val="10"/>
        <rFont val="Calibri Light"/>
        <family val="2"/>
        <scheme val="major"/>
      </rPr>
      <t xml:space="preserve">(i.e., service or product)
</t>
    </r>
  </si>
  <si>
    <r>
      <rPr>
        <b/>
        <sz val="10"/>
        <color theme="1"/>
        <rFont val="Calibri Light"/>
        <family val="2"/>
        <scheme val="major"/>
      </rPr>
      <t>Additional comments from agency</t>
    </r>
    <r>
      <rPr>
        <sz val="10"/>
        <color theme="1"/>
        <rFont val="Calibri Light"/>
        <family val="2"/>
        <scheme val="major"/>
      </rPr>
      <t xml:space="preserve"> (optional)</t>
    </r>
  </si>
  <si>
    <t>What is agency seeking in relation to Target?</t>
  </si>
  <si>
    <t>Meet exactly</t>
  </si>
  <si>
    <t>Meet or obtain higher value</t>
  </si>
  <si>
    <t>Meet or obtain lower value</t>
  </si>
  <si>
    <r>
      <rPr>
        <sz val="10"/>
        <rFont val="Calibri Light"/>
        <family val="2"/>
        <scheme val="major"/>
      </rPr>
      <t>Did the agency evaluate and track</t>
    </r>
    <r>
      <rPr>
        <b/>
        <sz val="10"/>
        <rFont val="Calibri Light"/>
        <family val="2"/>
        <scheme val="major"/>
      </rPr>
      <t xml:space="preserve"> employee satisfaction </t>
    </r>
    <r>
      <rPr>
        <sz val="10"/>
        <rFont val="Calibri Light"/>
        <family val="2"/>
        <scheme val="major"/>
      </rPr>
      <t xml:space="preserve">in the organizational unit? </t>
    </r>
  </si>
  <si>
    <r>
      <rPr>
        <sz val="10"/>
        <rFont val="Calibri Light"/>
        <family val="2"/>
        <scheme val="major"/>
      </rPr>
      <t xml:space="preserve">Did the agency allow for </t>
    </r>
    <r>
      <rPr>
        <b/>
        <sz val="10"/>
        <rFont val="Calibri Light"/>
        <family val="2"/>
        <scheme val="major"/>
      </rPr>
      <t>anonymous feedback from employees</t>
    </r>
    <r>
      <rPr>
        <sz val="10"/>
        <rFont val="Calibri Light"/>
        <family val="2"/>
        <scheme val="major"/>
      </rPr>
      <t xml:space="preserve"> in the organizational unit?</t>
    </r>
    <r>
      <rPr>
        <b/>
        <sz val="10"/>
        <rFont val="Calibri Light"/>
        <family val="2"/>
        <scheme val="major"/>
      </rPr>
      <t xml:space="preserve"> </t>
    </r>
  </si>
  <si>
    <r>
      <t xml:space="preserve">Did any of the jobs </t>
    </r>
    <r>
      <rPr>
        <sz val="10"/>
        <rFont val="Calibri Light"/>
        <family val="2"/>
        <scheme val="major"/>
      </rPr>
      <t>in the organizational unit</t>
    </r>
    <r>
      <rPr>
        <b/>
        <sz val="10"/>
        <rFont val="Calibri Light"/>
        <family val="2"/>
        <scheme val="major"/>
      </rPr>
      <t xml:space="preserve"> require a certification </t>
    </r>
    <r>
      <rPr>
        <sz val="10"/>
        <rFont val="Calibri Light"/>
        <family val="2"/>
        <scheme val="major"/>
      </rPr>
      <t>(e.g., teaching, medical, accounting, etc.)?</t>
    </r>
    <r>
      <rPr>
        <b/>
        <sz val="10"/>
        <rFont val="Calibri Light"/>
        <family val="2"/>
        <scheme val="major"/>
      </rPr>
      <t xml:space="preserve"> </t>
    </r>
  </si>
  <si>
    <t>Percentage of total funds allowed to spend (will auto-calculate)</t>
  </si>
  <si>
    <r>
      <t>Toward Agency's 2017-18 Comprehensive Strategic Plan</t>
    </r>
    <r>
      <rPr>
        <sz val="10"/>
        <rFont val="Calibri Light"/>
        <family val="2"/>
        <scheme val="major"/>
      </rPr>
      <t xml:space="preserve"> (By Strategy)</t>
    </r>
  </si>
  <si>
    <t>Does this person have input into the budget for the strategy?</t>
  </si>
  <si>
    <t>If source of funds is multi-year grant, # of years, including this year, remaining</t>
  </si>
  <si>
    <t>External restrictions (from state/federal government, grant issuer, etc.), if any, on use of funds</t>
  </si>
  <si>
    <t>24-1-20</t>
  </si>
  <si>
    <t>24-1-30</t>
  </si>
  <si>
    <t>24-1-110(B)</t>
  </si>
  <si>
    <t>24-1-120</t>
  </si>
  <si>
    <t>24-1-130</t>
  </si>
  <si>
    <t>24-1-150</t>
  </si>
  <si>
    <t>24-1-160</t>
  </si>
  <si>
    <t>24-1-170</t>
  </si>
  <si>
    <t>24-1-210</t>
  </si>
  <si>
    <t>24-1-260</t>
  </si>
  <si>
    <t>24-3-20</t>
  </si>
  <si>
    <t>24-3-40</t>
  </si>
  <si>
    <t>24-3-110</t>
  </si>
  <si>
    <t>24-3-130</t>
  </si>
  <si>
    <t>24-3-131</t>
  </si>
  <si>
    <t>24-3-140</t>
  </si>
  <si>
    <t>24-3-160</t>
  </si>
  <si>
    <t>24-3-170</t>
  </si>
  <si>
    <t>24-3-180</t>
  </si>
  <si>
    <t>24-3-210</t>
  </si>
  <si>
    <t>24-3-220</t>
  </si>
  <si>
    <t>24-3-310</t>
  </si>
  <si>
    <t>24-3-315</t>
  </si>
  <si>
    <t>24-3-320</t>
  </si>
  <si>
    <t>24-3-330</t>
  </si>
  <si>
    <t>24-3-340</t>
  </si>
  <si>
    <t>24-3-350</t>
  </si>
  <si>
    <t>24-3-360</t>
  </si>
  <si>
    <t>24-3-370</t>
  </si>
  <si>
    <t>24-3-380</t>
  </si>
  <si>
    <t>24-9-10</t>
  </si>
  <si>
    <t>24-9-20</t>
  </si>
  <si>
    <t>24-9-30</t>
  </si>
  <si>
    <t>24-9-35</t>
  </si>
  <si>
    <t>24-9-50</t>
  </si>
  <si>
    <t>24-13-1550</t>
  </si>
  <si>
    <t>65.30</t>
  </si>
  <si>
    <t>(1) Make prison system self-sustaining; (2) Provide those convicted with humane treatment; (3) Give those convicted opportunity, encouragement and training in the matter of reformation</t>
  </si>
  <si>
    <t>Protects accountability of funds assigned to the Agency.</t>
  </si>
  <si>
    <t>Ensures security for the inmate and safety for the community.</t>
  </si>
  <si>
    <t>Allows for vocational opportunities for inmates and reduce recidivism.</t>
  </si>
  <si>
    <t>Promulgate rules and regulations</t>
  </si>
  <si>
    <t>Statutory Requirement and/or Authority Granted</t>
  </si>
  <si>
    <t>(B) In order to positively impact the retention of qualified correctional officers, and notwithstanding any provision of law to the contrary, the Director of the Department of Corrections is authorized to expend nonappropriated funds for the purpose of providing certain services to correctional officers at no cost or at a reduced cost. These services may include, but are not limited to, haircuts, cleaning of agency uniforms, and other services that relate directly to job requirements for correctional officers. These services may be provided by inmates incarcerated within the department. The price for the services, if any, shall be determined by the Director of the Department of Corrections. Any funds generated by these activities may be retained by the department and applied to costs associated with the operation of correctional officer retention incentives.</t>
  </si>
  <si>
    <t>The director shall execute a good and sufficient bond payable to the State in the sum of fifty thousand dollars, conditioned for the faithful performance of the duties of his office and the accurate accounting for all moneys and property coming into his hands; and he may require of other officers, employees and agents of the prison system a good and sufficient bond in such sum as it may determine upon, payable to the State upon like conditions. Such bonds shall be executed by a surety company authorized to do business under the laws of this State, and the premium on any such bond shall be paid by the State out of the support and maintenance fund of the prison system.</t>
  </si>
  <si>
    <t>The director shall be vested with the exclusive management and control of the prison system, and all properties belonging thereto, subject to the limitations of Sections 24‑1‑20 to 24‑1‑230 and 24‑1‑260 and shall be responsible for the management of the affairs of the prison system and for the proper care, treatment, feeding, clothing, and management of the prisoners confined therein. The director shall manage and control the prison system.</t>
  </si>
  <si>
    <t>Annually the director shall cause a full and complete inventory of all property of every description belonging to the prison system to be made, and there shall be set opposite each item the book and actual market value of same. Such inventory shall further include a statement of the fiscal affairs of the system for the preceding fiscal year; and a sufficient number of copies of such inventory and report shall be printed to give general publicity thereto.</t>
  </si>
  <si>
    <t>The director shall have power to require all necessary reports from any department, officer, or employee of the prison system at stated intervals.</t>
  </si>
  <si>
    <t>The director shall keep, or cause to be kept, correct and accurate accounts of each and every financial transaction of the prison system, including all receipts and disbursements of every character. He shall receive and receipt for all money paid to him from every source whatsoever, and shall sign all warrants authorizing any disbursement of any sum or sums on account of the prison system. He shall keep full and correct accounts with any industry, department and farm of the prison system, and with all persons having financial transactions with the prison system.</t>
  </si>
  <si>
    <t>The department shall prosecute all violations of the law in reference to the treatment of convicts.</t>
  </si>
  <si>
    <t>The Department of Corrections is hereby authorized to retain all fees collected in connection with the clinical pastoral training program conducted by the department for use in the continued operation of that program.</t>
  </si>
  <si>
    <t>Custody of convicted persons; designation of place of confinement; participation in work release and training program; litter removal; establishment and administration of restitution program.</t>
  </si>
  <si>
    <t>Disposition of wages of prisoner allowed to work at paid employment.</t>
  </si>
  <si>
    <t>The State Department of Corrections may purchase the machinery and establish a plant for the purpose of manufacturing motor vehicle license plates and metal road signs. The charge for license plates and metal road signs sold to the Department of Motor Vehicles and the Department of Transportation shall be in line with the prices previously paid private manufacturers and all state motor vehicle license plates, metal road signs, and other signs capable of being manufactured by such a plant shall be purchased through the Department of Corrections and manufactured by it. The Department of Motor Vehicles may prescribe the specifications of plates and the Department of Transportation may prescribe the specifications of signs used, the specifications to include colors, quality, and quantity.</t>
  </si>
  <si>
    <t xml:space="preserve">Use of inmate labor on State highways or other public projects.  The Department of Corrections may permit the use of inmate labor on state highway projects or other public projects that may be practical and consistent with safeguarding of the inmates employed on the projects and the public. The Department of Transportation, another state agency, or a county, municipality, or public service district making a beneficial public improvement may apply to the department for the use of inmate labor on the highway project or other public improvement or development project. </t>
  </si>
  <si>
    <t xml:space="preserve">Supervision of inmates used on public projects.  The Department of Corrections shall determine whether an agency permitted to utilize inmate labor on public projects pursuant to Section 24 3 130 can adequately supervise the inmates. </t>
  </si>
  <si>
    <t>Use of inmate labor on State House and Grounds.  The Director of the Department of Corrections shall, when called upon by the keeper of the State House and Grounds, furnish such inmate labor as he may need to keep the State House and Grounds in good order.</t>
  </si>
  <si>
    <t>An institution of this State getting inmates from the state prison system by any act or joint resolution of the General Assembly is required to pay to the Director of the Department of Corrections all monies expended by him for transportation, guarding, clothing, and feeding the inmates while working for the institutions and also for medical attention, and the officer in charge of any such institution also shall execute and deliver to the director, at the end of each year, a receipt of five dollars and fifty cents each month for the work of each inmate so employed.</t>
  </si>
  <si>
    <t>Clemson University shall pay to the Department of Corrections a fee for all inmates used by the college at the rate of six dollars each month and shall pay the cost of clothing, feeding, and guarding the inmates while used and also the transportation of the inmates and employees back and forth from the prison to the university.</t>
  </si>
  <si>
    <t xml:space="preserve">Whenever an inmate is discharged from a state prison, the Department of Corrections shall furnish the inmate with a suit of common clothes, if necessary, and transportation from the prison to his home or as near to it as can be done by public conveyances. </t>
  </si>
  <si>
    <t>The director may extend the limits of the place of confinement of a prisoner, where there is reasonable cause to believe he will honor his trust, by authorizing him, under prescribed conditions, to leave the confines of that place unaccompanied by a custodial agent for a prescribed period of time.  See specific law for limitations</t>
  </si>
  <si>
    <t xml:space="preserve">Allows for inmates who are determined not a security risk to visit parents or parent substitutes, sibling, spouse, children, grandparent, or grandchildren if that aforementioned relative is seriously ill to the point of imminent death or has died. SDCD shall provide transportation and security, to be paid for by either a third party on behalf of the inmate or by the inmate through his/her inmate account. </t>
  </si>
  <si>
    <t xml:space="preserve">Since the means now provided for the employment of prison labor is inadequate to furnish a sufficient number of inmates with employment, it is the intent of this article to:  (1) further provide more adequate, regular, and suitable employment for the inmates of this State, consistent with proper penal purposes;
 (2) further utilize the labor of inmates for self maintenance and for reimbursing this State for expenses incurred by reason of their crimes and imprisonment;
 (3) effect the requisitioning and disbursement of prison products directly through established state authorities with no possibility of private profits; and
 (4) provide prison industry projects designed to place inmates in a realistic working and training environment in which they are able to acquire marketable skills and to make financial payments for restitution to their victims, for support of their families, and for the support of themselves in the institution.
</t>
  </si>
  <si>
    <t>The Department of Corrections shall ensure that inmates participating in any prison industry program pursuant to the Justice Assistance Act of 1984 is on a voluntary basis. The director must determine prior to using inmate labor in a prison industry project that it will not displace employed workers, that the locality does not have a surplus of available labor for the skills, crafts, or trades that would utilize inmate labor, and that the rates of pay and other conditions of employment are not less than those paid and provided for work of similar nature in the locality in which the work is performed.</t>
  </si>
  <si>
    <t>The Department of Corrections may purchase, in the manner provided by law, equipment, raw materials, and supplies and engage the supervisory personnel necessary to establish and maintain for this State at any penal farm or institution now, or hereafter, under control of the department, industries for the utilization of services of inmates in the manufacture or production of such articles or products as may be needed for the construction, operation, maintenance, or use of any office, department, institution, or agency supported in whole or in part by this State and its political subdivisions.</t>
  </si>
  <si>
    <t>All offices, departments, institutions, and agencies of this State supported in whole or in part by this State shall purchase, and all political subdivisions of this State may purchase, from the Department of Corrections, articles or products made or produced by inmate labor in this State or another state as provided for by this article. These articles and products must not be purchased by an office, a department, an institution, or an agency from another source, unless excepted from the provisions of this section, as provided by law.  The Materials Management Office of the Division of General Services shall monitor the cooperation of state offices, departments, institutions, and agencies in the procurement of goods, products, and services from the Division of Prison Industries of the Department of Corrections.</t>
  </si>
  <si>
    <t>Notwithstanding the provisions of Sections 24‑3‑310 to 24‑3‑330 and 24‑3‑360 to 24‑3‑420, no office, department, institution, or agency of this State, which is supported in whole or in part by this State, shall be required to purchase any article or product from the Department of Corrections unless the purchase price of such article or product is no higher than that obtainable from any other producer or supplier.</t>
  </si>
  <si>
    <t>The State Department of Corrections may install dry‑cleaning facilities at any institution under its supervision; provided, however, that these facilities shall be used only for cleaning State‑owned uniforms of security personnel employed by the Department.</t>
  </si>
  <si>
    <t xml:space="preserve">The State Department of Corrections shall cause to be prepared, annually, at times it may determine, catalogues containing the description of all articles and products manufactured or produced under its supervision pursuant to the provisions of this article. Copies of this catalogue must be sent by it to all offices, departments, institutions, and agencies of this State and made accessible to all political subdivisions of this State referred to in Sections 24‑3‑310 to 24‑3‑330. </t>
  </si>
  <si>
    <t>The articles or products manufactured or produced by inmate labor in accordance with the provisions of this article shall be devoted, first, to fulfilling the requirements of the offices, departments, institutions, and agencies of this State which are supported in whole or in part by this State; and, secondly, to supplying the political subdivisions of this State with such articles or products.</t>
  </si>
  <si>
    <t>The State Department of Corrections shall fix and determine the prices at which all articles or products manufactured or produced shall be furnished, which prices shall be uniform and nondiscrimination to all and shall be as near as the usual market price for such as may be practicable.</t>
  </si>
  <si>
    <t>There is hereby established a Jail and Prison Inspection Division under the jurisdiction of the Department of Corrections. The inspectors and such other personnel as may be provided for the division shall be selected by the director of the department.</t>
  </si>
  <si>
    <t xml:space="preserve">The division shall be responsible for inspecting, in conjunction with a representative of the State Fire Marshal, at least annually every facility in this State housing prisoners or pretrial detainees operated by or for a state agency, county, municipality, or any other political subdivision, and such inspections shall include all phases of operation, fire safety, and health and sanitation conditions at the respective facilities. </t>
  </si>
  <si>
    <t xml:space="preserve">Enforcement of minimum standards.  If an inspection under this chapter discloses that a local confinement facility does not meet the minimum standards established by the South Carolina Association of Counties and adopted by the Department of Corrections, or the appropriate fire and health codes and regulations, or both, the Director of the South Carolina Department of Corrections shall notify the governing body of the political subdivision responsible for the local confinement facility. </t>
  </si>
  <si>
    <t>If a person dies while incarcerated or in the custody of a municipal, county, or multijurisdictional overnight lockup or jail, county prison camp, or state correctional facility, the facility manager or any other person physically in charge of the facility at the time death occurs immediately shall notify the coroner of the county in which the institution is located. The facility manager or other person in charge also shall report the death and circumstances surrounding it within seventy‑two hours to the Jail and Prison Inspection Division of the Department of Corrections. The division shall retain a permanent record of the reports. Reports must be made on forms prescribed by the division.</t>
  </si>
  <si>
    <t xml:space="preserve">Each local governmental entity responsible for a municipal, county, regional, or multijurisdictional detention facility shall report to the Department of Corrections, at the times and in the form required by the department, data and information prescribed by the department:   (1) for the classification and management of inmates who receive sentences greater than three months; and
  (2) on the classification and management of inmates who are in pretrial status and inmates who receive sentences to be served locally.
</t>
  </si>
  <si>
    <t>(CORR: Canteen Operations)  Revenue derived wholly from the canteen operations within the Department of Corrections on behalf of the inmate population, may be retained and expended by the department for the continuation of the operation of said canteens and the welfare of the inmate population or, at the discretion of the Director, used to supplement costs of operations.  The canteen operation is to be treated as an enterprise fund within the Department of Corrections and is not to be subsidized by state appropriated funds.</t>
  </si>
  <si>
    <t>(CORR: E.H. Cooper Trust Fund)  Any unclaimed funds remaining in any inmate account, after appropriate and necessary steps are taken to determine and contact a rightful owner of such funds, shall be deposited into the Inmate Welfare Fund.</t>
  </si>
  <si>
    <t>(CORR: Instructional Salaries)  The certified instructional personnel of the Department of Corrections shall receive a percentage increase in their annual salary for the current fiscal year equal to the percentage allocated to the instructional personnel throughout the State.</t>
  </si>
  <si>
    <t>(CORR: Funding Through State Criminal Assistance Program)  All funds received by the State from the United States Department of Justice, State Criminal Alien Assistance Program, for care and custody of illegal aliens housed in the state correctional facilities shall be retained by the South Carolina Department of Corrections to offset incurred expenses.</t>
  </si>
  <si>
    <t>(CORR: Remedial Education Funding)  A criminal offender committed to the custody of the Department of Corrections, who has been evaluated to function at less than an eighth grade educational level, or less than the equivalent of an eighth grade educational level, may be required by department officials to enroll and actively participate in academic education programs.  Funds appropriated to the Department of Corrections for educational programs shall be prioritized to assure such remedial services are provided.</t>
  </si>
  <si>
    <t>(CORR: Tire Retreading Program Restriction)  The tire retreading program at the Lieber Correctional Institution shall be limited to the marketing and sale of retreads to state governmental entities.</t>
  </si>
  <si>
    <t>(CORR: Social Security Administration Funding)  All funds received by the South Carolina Department of Corrections from the Social Security Administration under Section 1611 (e)(1)(I) of the Social Security Act, which provides payment for information regarding incarcerated Social Security Insurance recipients, shall be retained by the South Carolina Department of Corrections and credited to a fund entitled "Special Social Security" for the care and custody of inmates housed in the state correctional facilities.</t>
  </si>
  <si>
    <t>(CORR: Prison Industry Funds)  The Director of the Department of Corrections, at his discretion, is hereby authorized to utilize prison industry funds for projects or services benefiting the general welfare of the inmate population or to supplement costs of operations.  These funds may be carried forward from the prior fiscal year into the current fiscal year to be used for the same purpose.</t>
  </si>
  <si>
    <t>(CORR: Sale of Real Property)  Funds generated from the sale of real property owned by the Department of Corrections shall be retained by the department to offset renovation and maintenance capital expenditures.</t>
  </si>
  <si>
    <t>(CORR: Funds From Vehicle Cleaning)  Monies generated by inmates engaged in the cleaning and waxing of private vehicles, or any other adult work activity center, shall be placed in a special account and utilized for the welfare of the inmate population.</t>
  </si>
  <si>
    <t>(CORR: Release of Inmates)  The Director of the Department of Corrections and other persons having charge of prisoners who are required to serve a period of six months or more, may release all such prisoners, including prisoners to whom Section 24-13-150(A) of the 1976 Code applies, on the first day of the month in which their sentences expire, and if the first day of the month falls on a Saturday, Sunday, or a legal holiday, such prisoners may be released on the last weekday prior to the first of the month which is not a holiday.</t>
  </si>
  <si>
    <t>(CORR: Western Union Funding)  All funds received by the South Carolina Department of Corrections from the Western Union Quick Collect Revenue Sharing Program or similar private sector entities, which provides payment for processing electronic transfers into the E.H. Cooper Trust Fund, shall be retained by the South Carolina Department of Corrections and credited to a fund entitled "Inmate Welfare Fund" to be expended for the benefit of the inmate population.</t>
  </si>
  <si>
    <t>(CORR: Inmate Insurance Policies)  The Department of Corrections may collect and record private health insurance information from incarcerated individuals.  The department may file against any private insurance policy covering an inmate to recoup any health care expenditures covered by the policy.  Health care will be provided in accordance with law and standards regardless of whether or not an inmate is covered by insurance.</t>
  </si>
  <si>
    <t>(CORR: Work Release Transportation Fee)  The South Carolina Department of Corrections is authorized to charge a $4.00 per day transportation fee to participants in the work release program only when such transportation is provided by the department.  Monies collected shall be credited to the South Carolina Department of Corrections, and utilized solely to fund transportation of work release participants and vehicle replacement for the work release program.</t>
  </si>
  <si>
    <t>(CORR: Special Assignment Pay Level 2 &amp; 3 Facilities)  Funds appropriated for special assignment pay at the Department of Corrections are for the purpose of addressing vacancies and turnover of staff by providing a pay differential for certain employees assigned to institutions with a Level II or Level III security designation.  The funds are to be used for special assignment pay only and may not be transferred to any other program.  If the employee leaves one of the qualifying job classes or leaves a Level II or Level III institution for a non-Level II or non-Level III facility, they shall no longer be eligible for this special assignment pay.  Only employees in full-time equivalent positions are eligible for this special assignment pay.    The special assignment pay is not a part of the employee's base salary and is as determined by the Director of the Department of Corrections at Level II and Level III institutions.</t>
  </si>
  <si>
    <t>(CORR: Quota Elimination)  Pursuant to Section 24-3-60 of the 1976 Code, upon notification by the county, the Department of Corrections shall accept newly sentenced inmates from each local jail and detention center.   For sentenced inmates who the county is willing to transport, the department may limit the acceptance at the Kirkland Correctional Institution to the hours of 8:00 a.m. to 1:00 p.m., Monday through Friday, excluding holidays, and at the Perry and Lieber Correctional Institutions to the hours of 8:00 a.m. to 10:30 a.m., Monday through Friday, excluding holidays.  At the time of transfer of the inmate to the department, the county shall provide the sentencing order, and if available copies of medical screening records, booking reports, and other documents to assist the department in its intake processing.  Counties that have not completed medical screenings at the time of transfer shall not be required to do so.  The department shall use the funds appropriated in this act for "Quota Elimination" to accomplish this initiative and to open a 96-bed unit at the MacDougall Correctional Institution and the 192-bed housing units at Kirkland Correctional Institution.  The funds may not be transferred to any other program or used for any other purpose.</t>
  </si>
  <si>
    <t>(CORR: Public/Private Partnerships for Construction)  Funds appropriated in Act 407 of 2006, item 23, shall be used to construct as many multi-purpose buildings at Department of Corrections institutions as possible.  For such facilities at Lieber, McCormick, Leath, Perry, or Allendale Correctional Institution, at least $150,000 in matching funds and/or construction materials or services must be donated before construction of the facility may begin.  At other Department of Corrections locations, the Director may require that donated funds and/or materials or services equal one-half of the cost of construction, including design and engineering costs.</t>
  </si>
  <si>
    <t>(CORR: Inmate Barbering Program)  Inmate barbers in the Inmate Barbering Program at the Department of Corrections, shall not be subject to the licensing requirement of Section 40-7-30 of the 1976 Code.</t>
  </si>
  <si>
    <t>(CORR: Executed Inmate Autopsy)  For the current fiscal year, the autopsy requirements of Section 17-7-10 of the 1976 Code are suspended when an inmate is executed by the Department of Corrections pursuant to a valid order of the Supreme Court of South Carolina.</t>
  </si>
  <si>
    <t>(CORR: Recoupment of Expenses Associated with Inmate Cremation)  If the Department of Corrections incurs expenses for cremating and disposing of an unclaimed deceased inmate, the department may recoup all associated costs of cremation, including transportation, through the deceased inmate's E.H. Cooper account, providing funds are available.</t>
  </si>
  <si>
    <t>(CORR: Credited Jail Time; DNA Sample Collection)  Inmates committed to the Department of Corrections for sentences greater than ninety days, but who have credit for jail time in excess of their sentence to incarceration are not required to be transported to the Reception and Evaluation Center of the Department of Corrections.  Cities and counties housing inmates who have credit for jail time in excess of their sentence may, through written agreement with the Department of Corrections, transfer required commitment records to the department electronically or by other means.  The Department of Corrections must establish reasonable documentation requirements to facilitate the implementation of this cost savings measure.  Employees of the Department of Probation, Parole and Pardon Services assigned to the court or employees of the Department of Corrections, as applicable, shall obtain DNA samples from the offenders who are required to submit DNA samples.  This provision does not exempt the above referenced inmates from the $250 DNA fee as required by Section 23-3-670 of the 1976 Code.  The $250 fee shall be collected in the same manner as other fines and fees and submitted to the State Treasurer for remittance to SLED.</t>
  </si>
  <si>
    <t>(CORR: Cell Phone Interdiction)  The Director of the Department of Corrections is granted the right to add a surcharge to all inmate pay phone calls to offset the cost of equipment and operations of cell phone interdiction measures.  The surcharge will be added to the cost per call, collected by chosen telephone vendor and paid to the department on a monthly basis.  The department is authorized to retain the funds to pay, either directly or through the State lease program, for equipment required to enact cell phone interdiction or retrieval or for critical security needs.  When the equipment has been paid in full, the surcharge amount will be reviewed and adjusted to cover the cost of ongoing operational expenses of the interdiction equipment.  Any unexpended balance may be carried forward from the prior fiscal year into the current fiscal year and be used for the same purpose or for critical security needs.</t>
  </si>
  <si>
    <t>(CORR: Correctional Institution Maintenance and Construction)  For maintenance and construction activities funded in the current fiscal year, the Department of Corrections may utilize inmate labor to perform any portion of the work on its own grounds and facilities.  The provisions of Section 40-11-360(A)(9) of the 1976 Code shall apply to any such project, including new construction.</t>
  </si>
  <si>
    <t>(CORR: Meals in Emergency Operations)  The Department of Corrections may provide meals to public employees who are not permitted to leave their stations and are required to work during actual emergencies, emergency simulation exercises, or when the Governor declares a state of emergency.</t>
  </si>
  <si>
    <t xml:space="preserve">(CORR: Video Bond Conferencing)  In the current fiscal year, and from the funds appropriated to the Department of Corrections, the video conferencing bond system shall be used for all bond hearings for inmates incarcerated at facilities with video conferencing capabilities that are compatible with county video conferencing equipment, network, firewalls, etc. and charged with criminal offenses that require a bond hearing.  The Department of Corrections shall not be responsible for recording any of these proceedings or for providing the counties with any equipment. </t>
  </si>
  <si>
    <t>(GP: Transfers of Appropriations)  Agencies and institutions shall be authorized to transfer appropriations within programs and within the agency with notification to the Executive Budget Office and Comptroller General.  No such transfer may exceed twenty percent of the program budget.  Upon request, details of such transfers may be provided to members of the General Assembly on an agency by agency basis.  Transfers of appropriations from personal service accounts to other operating accounts or from other operating accounts to personal service accounts may be restricted to any established standard level set by the State Fiscal Accountability Authority upon formal approval by a majority of the members of the State Fiscal Accountability Authority.</t>
  </si>
  <si>
    <t>(GP: Replacement of Personal Property)  The Department of Juvenile Justice, Department of Corrections, Department of Probation, Parole and Pardon Services, Department of Mental Health, Department of Disabilities and Special Needs, Continuum of Care, Department of Social Services and School for the Deaf and the Blind may replace the personal property of an employee which has been damaged or destroyed by a client while in custody of the agency.  The replacement of personal property may be made only if the loss has resulted from actions by the employee deemed to be appropriate and in the line of duty by the agency head and if the damaged or destroyed item is found by the agency head to be reasonable in value, and necessary for the employee to carry out the functions and duties of his employment.  Replacement of damaged or destroyed items shall not exceed $250 per item, per incident.  Each agency must have guidelines to insure the reasonableness of the replacement payments.</t>
  </si>
  <si>
    <t xml:space="preserve"> (GP: Carry Forward)  Each agency is authorized to carry forward unspent general fund appropriations from the prior fiscal year into the current fiscal year, up to a maximum of ten percent of its original general fund appropriations less any appropriation reductions for the current fiscal year.  Agencies shall not withhold services in order to carry forward general funds.   This provision shall be suspended if necessary to avoid a fiscal year-end general fund deficit.  For purposes of this proviso, the amount of the general fund deficit shall be determined after first applying the Capital Reserve Fund provisions in Section 11-11-320(D) of the 1976 Code, and before any transfers from the General Reserve.  The amount of general funds needed to avoid a year-end deficit shall be reduced proportionately from each agency's carry forward amount.</t>
  </si>
  <si>
    <t>(GP: Prison Industries)  All agencies funded in this act, when procuring goods and services, shall first consider contracting for services or purchasing goods and services through the Department of Corrections' Prison Industries Program.  The Department of Corrections shall furnish, upon request, to all agencies a catalogue of goods and services provided by Prison Industries.  The department is hereby directed to develop and market a catalogue of Prison Industries products for nationwide circulation.</t>
  </si>
  <si>
    <t>(GP: Base Budget Analysis)  Agencies' annual accountability reports for the prior fiscal year, as required in Section 1-1-810, must be accessible to the Governor, Senate Finance Committee, House Ways and Means Committee, and to the public on or before September fifteenth, for the purpose of a zero-base budget analysis and in order to ensure that the Agency Head Salary Commission has the accountability reports for use in a timely manner.  Accountability Report guidelines shall require agencies to identify key program area descriptions and expenditures and link these to key financial and performance results measures.  The Executive Budget Office is directed to develop a process for training agency leaders on the annual agency accountability report and its use in financial, organizational, and accountability improvement.  Until performance-based funding is fully implemented and reported annually, the state supported colleges, universities and technical schools shall report in accordance with Section 59-101-350.</t>
  </si>
  <si>
    <t>(GP: State DNA Database)  Funds collected by the South Carolina Department of Corrections, the Department of Probation, Parole and Pardon, and Department of Juvenile Justice to process DNA samples must be remitted to the State Law Enforcement Division to offset the expenses incurred to operate the State DNA Database program.  SLED may retain, expend, and carry forward these funds.  Any carry forward funds resulting from the DNA Database program must be used solely to operate the DNA Database program.</t>
  </si>
  <si>
    <t>  (GP: Insurance Claims)  Any insurance reimbursement to an agency may be used to offset expenses related to the claim.  These funds may be retained, expended, and carried forward.</t>
  </si>
  <si>
    <t>(GP: Secure Juvenile Confinement)  The Attorney General shall review the interpretation of the current policies of the Department of Public Safety and the Department of Corrections regarding secure juvenile confinement that the departments indicate may jeopardize federal grant funds.  The departments may not implement any changes to the current policies regarding secure juvenile confinement until the Attorney General considers the departments' interpretation of the federal Juvenile Justice and Delinquency Prevention Act in regard to the secure holding of juveniles for more than six hours in adult detention facilities that also serve as forty-eight-hour juvenile holdover facilities.  The Attorney General will determine if the departments' interpretation is fair and equitable and how the local governments and the Department of Juvenile Justice would be impacted, to include any financial considerations.</t>
  </si>
  <si>
    <t>(GP: Purchase Card Incentive Rebates)  In addition to the Purchase Card Rebate deposited in the general fund, any incentive rebate premium received by an agency from the Purchase Card Program may be retained and used by the agency to support its operations.</t>
  </si>
  <si>
    <t>(GP: Sexually Violent Predator Program)  After the Department of Mental Health obtains all necessary project approvals, the Department of Corrections may utilize inmate labor to perform any portion of the construction of an addition to the Edisto Unit at the Broad River Correctional Institution, which houses the Department of Mental Health's Sexually Violent Predator Treatment Program, such addition to be used for additional treatment space and staff offices. For purposes of this project, the Department of Corrections may exceed the $350,000 limit on projects for which it may use inmate labor.</t>
  </si>
  <si>
    <t>(GP: Deficit Monitoring)  It is the responsibility of each state agency, department, and institution to operate within the limits of its authorized appropriations.  All agencies, departments, and institutions are to budget, allocate and manage its authorized appropriations in a way to avoid an operating deficit for the fiscal year.   If at the end of each quarterly deficit monitoring review by the Executive Budget Office, it is determined by either the Executive Budget Office or a state agency, department, or institution that the likelihood of a deficit for the current fiscal year exists, the state agency shall notify the General Assembly within fifteen days of this determination and shall further request the Executive Budget Office to work with it to develop a plan to avoid the deficit.  Within fifteen days of the deficit avoidance plan being completed, the Executive Budget Office shall either request the General Assembly to recognize the deficit if it determines the deficit avoidance plan will not be sufficient to avoid a deficit or notify the General Assembly of how the deficit will be avoided based on the deficit avoidance plan if the Executive Budget Office determines the plan will be sufficient to avoid a deficit.</t>
  </si>
  <si>
    <t>(GP: Websites)  All agencies, departments, and institutions of state government shall be responsible for providing on its Internet website a link to the Internet website of any agency, other than the individual agency, department, or institution, that posts on its Internet website that agency, department, or institution's monthly state procurement card statements or monthly reports containing all or substantially all the same information contained in the monthly state procurement card statements.</t>
  </si>
  <si>
    <t>(GP: Victims Assistance Transfer)  The Department of Corrections shall transfer $20,500 each month to the Office of Attorney General for distribution through the State Victims Assistance Program.</t>
  </si>
  <si>
    <t>Office of the Director</t>
  </si>
  <si>
    <t>Various state-wide law enforcement and judicial entities.</t>
  </si>
  <si>
    <t>Improper allocation of funds creating agency deficits and potential theft of State Resources.</t>
  </si>
  <si>
    <t>Improper management decisions that can create an atmosphere of chaos of Agency operations and injury to the inmate population.</t>
  </si>
  <si>
    <t>Bodily injury and/or loss of life of individual inmates.  By law the inmates are "wards' of the State which are to be protected while under State custody.</t>
  </si>
  <si>
    <t>Opens Agency to unnecessary lawsuits from inmate families concerning their perished loved ones.</t>
  </si>
  <si>
    <t>Agency is part of the Legal system during the sentencing phase of punishment as ordered by a judge of the court.  Societal values are encroached by lack of law enforcement that includes a penalty phase for an individual ruled as guilty by a court of law.</t>
  </si>
  <si>
    <t>High vacancy rate damages the continuity of having well-trained and experienced security staff working inside the correctional institutions.  Turnover creates additional hardships on current staff having to work over time and long hours.</t>
  </si>
  <si>
    <t>Minimal rehabilitative programs for inmates creates higher recidivism rates upon inmate releases.</t>
  </si>
  <si>
    <t>Inmate must be properly supervised when outside of the fence.  Prevents escapes and opportunities to obtain contraband.</t>
  </si>
  <si>
    <t>Inmate dignity is compromised entering back into the community.</t>
  </si>
  <si>
    <t>Dangerous environment for the institutional staff and the inmate population</t>
  </si>
  <si>
    <t>Safety and security of the inmate population is compromised.</t>
  </si>
  <si>
    <t>Poor recruitment of teachers and close schools that inmates participate in.</t>
  </si>
  <si>
    <t>Increase in crime within the State and loss of Federal funding.</t>
  </si>
  <si>
    <t>Loss of funding.</t>
  </si>
  <si>
    <t>Canteen services provides a good platform for inmate morale; removal would create a negative environment compromising security and safety.</t>
  </si>
  <si>
    <t>Recidivism rates will be increased as inmates are unprepared to function back into society.  Society continues to progress and inmates have to be properly prepared to be able to function in the society that they are being released into.</t>
  </si>
  <si>
    <t>Agency uses many vehicles for transportation of inmates and items from central locations supplying the institutions.  Vehicles must be kept clean for sanitation purposes.</t>
  </si>
  <si>
    <t>Some inmates entering the system are at a high risk for unsafe behavior.  Local facilities may not have the training to secure these types of inmates.</t>
  </si>
  <si>
    <t>Helps defray costs for monitoring the inmates.</t>
  </si>
  <si>
    <t>Correctional officers would be less likely to want to work in higher security required institutions.</t>
  </si>
  <si>
    <t>Agency budget  and expenditures must be kept in balance with the Appropriations Act as set by the Legislature.</t>
  </si>
  <si>
    <t>Critical information for tracking of criminals.</t>
  </si>
  <si>
    <t>Provides accountability for this targeted inmate population.</t>
  </si>
  <si>
    <t>State Attorney General</t>
  </si>
  <si>
    <t>Important for law enforcement recording and country-wide enforcement.</t>
  </si>
  <si>
    <t>1.  Provide a safe and secure environment for the officers to work in.
2.  Provide a clear communication to the public that the Legislature supports a safe and secure work environment.
3.  Greater acknowledgement of the service that the officers perform to keep the prisons safe.</t>
  </si>
  <si>
    <t>Citizen Tax payers.</t>
  </si>
  <si>
    <t>Most State Agencies.</t>
  </si>
  <si>
    <t>1.  Continue to maintain an asset surplus process which Agencies can procure items at a lower cost.
2.  Encourage participation in Federal surplus and auction opportunities.</t>
  </si>
  <si>
    <t>State Legislature and Tax payers.</t>
  </si>
  <si>
    <t>Department of Mental Health, Department of Juvenile Justice and community health facilities.</t>
  </si>
  <si>
    <t>Religious community leaders.</t>
  </si>
  <si>
    <t>State Department of Education</t>
  </si>
  <si>
    <t>Agency and employees</t>
  </si>
  <si>
    <t>All State Agencies.</t>
  </si>
  <si>
    <t>Citizen Tax payers and Legislature</t>
  </si>
  <si>
    <t>1.  Must comply with Federal Act.</t>
  </si>
  <si>
    <t>1.  Released Inmate success is based on providing essential skills that will allow them to gain meaningful employment within the community.
2.  Behavior modification to enhance responsibility entering back into the community.</t>
  </si>
  <si>
    <t>General Fund</t>
  </si>
  <si>
    <t>Agency Wide</t>
  </si>
  <si>
    <t>State General Fund</t>
  </si>
  <si>
    <t>SCEIS</t>
  </si>
  <si>
    <t>Construction</t>
  </si>
  <si>
    <t>Source #5</t>
  </si>
  <si>
    <t>Source #6</t>
  </si>
  <si>
    <t>Operating Revenue</t>
  </si>
  <si>
    <t>Indirect Cost Retained</t>
  </si>
  <si>
    <t>Potential Warehouse Construction</t>
  </si>
  <si>
    <t>Agency Service Fund</t>
  </si>
  <si>
    <t>Donations</t>
  </si>
  <si>
    <t>Restricted to Donor Request</t>
  </si>
  <si>
    <t>Source #7</t>
  </si>
  <si>
    <t>Source #8</t>
  </si>
  <si>
    <t>Source #9</t>
  </si>
  <si>
    <t>Source #10</t>
  </si>
  <si>
    <t>Motor Pool - Internal Service Fund</t>
  </si>
  <si>
    <t>Prison Industries</t>
  </si>
  <si>
    <t>Prison Industries Operations</t>
  </si>
  <si>
    <t>Canteen Operations</t>
  </si>
  <si>
    <t>Canteen Operations/ Potential Warehouse Construction</t>
  </si>
  <si>
    <t>Evidence Holding</t>
  </si>
  <si>
    <t>Restricted to Police Services</t>
  </si>
  <si>
    <t>Source #11</t>
  </si>
  <si>
    <t>Source #12</t>
  </si>
  <si>
    <t>Source #13</t>
  </si>
  <si>
    <t>Source #14</t>
  </si>
  <si>
    <t>Source #15</t>
  </si>
  <si>
    <t>Source #16</t>
  </si>
  <si>
    <t>Law Enforcement Surcharge</t>
  </si>
  <si>
    <t>Income Tax Refunds</t>
  </si>
  <si>
    <t>Recycling Program</t>
  </si>
  <si>
    <t>Restricted to Recycling Program</t>
  </si>
  <si>
    <t>Purchase Card Incentive</t>
  </si>
  <si>
    <t>37G70000</t>
  </si>
  <si>
    <t>Cell Phone Interdiction</t>
  </si>
  <si>
    <t>37K10000</t>
  </si>
  <si>
    <t>Social Security Contract</t>
  </si>
  <si>
    <t>Source #17</t>
  </si>
  <si>
    <t>Source #18</t>
  </si>
  <si>
    <t>Source #19</t>
  </si>
  <si>
    <t>Source #20</t>
  </si>
  <si>
    <t>Source #21</t>
  </si>
  <si>
    <t>Source #22</t>
  </si>
  <si>
    <t>Omnibus Criminal Act</t>
  </si>
  <si>
    <t>Sale of Assets</t>
  </si>
  <si>
    <t>Farm Proceeds</t>
  </si>
  <si>
    <t>Farm Operations</t>
  </si>
  <si>
    <t>Horticulture Special Fund</t>
  </si>
  <si>
    <t>Horticulture</t>
  </si>
  <si>
    <t>Palmetto Pride</t>
  </si>
  <si>
    <t>Palmetto Pride Program</t>
  </si>
  <si>
    <t>Victim Restitution</t>
  </si>
  <si>
    <t>Victim Restitution Program</t>
  </si>
  <si>
    <t>Source #23</t>
  </si>
  <si>
    <t>Source #24</t>
  </si>
  <si>
    <t>SAVIN</t>
  </si>
  <si>
    <t>Victim Assistance 24-3-40</t>
  </si>
  <si>
    <t>Maintenance Repairs Insurance</t>
  </si>
  <si>
    <t>Strategy 1.2: Reduce under-utilization of Level I institutions.</t>
  </si>
  <si>
    <t>Strategy 3.1: Improve occupational safety.</t>
  </si>
  <si>
    <t>Goal 4: Enhance security of Information Technology (IT).</t>
  </si>
  <si>
    <t>Strategy 1.3: Improve inmate and staff safety by the development and utilization of a validated risk-assessment instrument and Crisis Intervention training for staff.</t>
  </si>
  <si>
    <t>Goal 2: Prepare inmates for reentry back into their communities by providing rehabilitation and self improvement opportunities for inmates.</t>
  </si>
  <si>
    <t>Goal 3: Promote professional excellence, fiscal responsibility and self-sufficiency.</t>
  </si>
  <si>
    <t>Strategy 1.1: Reduce Overcrowding in Level II and III institutions.</t>
  </si>
  <si>
    <t>Goal 1:Provide custody and care for inmates in a safe environment.</t>
  </si>
  <si>
    <t>Strategy 1.2: Provide Inmates with quality physical and mental health services.</t>
  </si>
  <si>
    <t>Strategy 1.3: Assess and house inmate population appropriately.</t>
  </si>
  <si>
    <t>Strategy 2.2: Provide inmates academic education.</t>
  </si>
  <si>
    <t>Strategy 2.3: Provide inmates with job skills and pre-release programming.</t>
  </si>
  <si>
    <t>Goal 3:  Provide cost-effective services and promote operational effectiveness.</t>
  </si>
  <si>
    <t>Strategy 3.2: Improve occupational safety.</t>
  </si>
  <si>
    <t>Strategy 3.3: Attract and maintain a diverse workforce.</t>
  </si>
  <si>
    <t>Strategy 1.1: Create a safe environment for staff, inmates, and the public.</t>
  </si>
  <si>
    <t>Goal 2: Prevent recidivism by preparing inmates for re-entry into their communities.</t>
  </si>
  <si>
    <t>Strategy 3.1: Provide effective services while adhering to budgetary constraints.</t>
  </si>
  <si>
    <t>Total Separations</t>
  </si>
  <si>
    <t>Law Number</t>
  </si>
  <si>
    <t>If yes, who is/are the customer(s)?</t>
  </si>
  <si>
    <t>If Yes - Other service or product, what is the service or product?</t>
  </si>
  <si>
    <t>24-1-10</t>
  </si>
  <si>
    <t>Law does not specify a customer</t>
  </si>
  <si>
    <t>Law does not specify an other service or product</t>
  </si>
  <si>
    <t>Inmates</t>
  </si>
  <si>
    <t>Yes - Other service or product</t>
  </si>
  <si>
    <t>State Government</t>
  </si>
  <si>
    <t>24-1-40</t>
  </si>
  <si>
    <t>The department shall be governed by a director appointed by the Governor with the advice and consent of the Senate. Any vacancy occurring for any cause shall be filled by the Governor in the manner provided for by law for the unexpired term. The director shall be subject to removal from office as provided in Section 1‑3‑240.</t>
  </si>
  <si>
    <t>24-1-90</t>
  </si>
  <si>
    <t>The director shall have authority to make and promulgate rules and regulations necessary for the proper performance of the department’s functions.</t>
  </si>
  <si>
    <t>24-1-100</t>
  </si>
  <si>
    <t>The director shall possess qualifications and training which suit him to manage the affairs of a modern penal institution.</t>
  </si>
  <si>
    <t>24-1-110(A)</t>
  </si>
  <si>
    <t xml:space="preserve">(A) The duty of the director shall extend to the employment and discharge of such persons as may be necessary for the efficient conduct of the prison system.  </t>
  </si>
  <si>
    <t>Employ and discharge individuals for efficient conduct of the prison system</t>
  </si>
  <si>
    <t>Correctional Officers</t>
  </si>
  <si>
    <t>State and Agency</t>
  </si>
  <si>
    <t>24-1-140</t>
  </si>
  <si>
    <t>The director shall have power to prescribe reasonable rules and regulations governing the humane treatment, training, and discipline of prisoners, and to make provision for the separation and classification of prisoners according to sex, color, age, health, corrigibility, and character of offense upon which the conviction of the prisoner was secured.</t>
  </si>
  <si>
    <t>24-1-145</t>
  </si>
  <si>
    <t>Notwithstanding any other provisions of law, when any treaty between the United States and a foreign country provides for the transfer or exchange of convicted offenders to the country of which they are citizens or nationals, the Governor, on behalf of this State, shall be authorized, subject to the terms of such treaty, to permit the Director of the Department of Corrections to transfer or exchange offenders and take any other action necessary to participate in such treaty.</t>
  </si>
  <si>
    <t>Yes - Providing report</t>
  </si>
  <si>
    <t>Agency and inmates</t>
  </si>
  <si>
    <t>24-1-220</t>
  </si>
  <si>
    <t>All actions or suits at law accruing to the department shall be brought in the name of the director, who shall also appear for and defend actions or suits at law in which it is to the interest of the department to appear as a party defendant. No suit or action at law shall be brought for or defended on behalf of the department except by authority of the director.</t>
  </si>
  <si>
    <t>24-1-230</t>
  </si>
  <si>
    <t>The Department of Corrections may purchase or condemn lands for the construction of any building or sewerage or water line essential to the operation of the prison system.</t>
  </si>
  <si>
    <t>24-1-250</t>
  </si>
  <si>
    <t>(A) The Department of Corrections is hereby authorized to sell mature trees and other timber suitable for commercial purposes from lands owned by the department. Prior to such sales, the director shall consult with the State Forester to determine the economic and environmental feasibility of and obtain approval for such sales. Funds derived from timber sales shall be utilized by the Department of Corrections to maintain and expand the agricultural program subject to the approval of the State Budget and Control Board or at the discretion of the director, for projects or services benefiting the general welfare of the inmate population.   (B) The Department of Corrections is hereby authorized to sell horticultural products suitable for commercial purposes that are grown or produced through the department’s horticulture program. Notwithstanding any other provision of law, the proceeds from the sale of horticultural products by the Department of Corrections shall be retained by the agency to fund services benefiting the general welfare of all inmates.</t>
  </si>
  <si>
    <t>24-1-252</t>
  </si>
  <si>
    <t xml:space="preserve">Notwithstanding another provision of law, the Department of Corrections shall retain proceeds from the sale of surplus products produced by its farm program. These funds may be used to:  (1) offset the operating costs of the farm program;
 (2) expand and modernize the farm program; and
 (3) support a project or service to benefit the general welfare of the prison population.
</t>
  </si>
  <si>
    <t>Cited program</t>
  </si>
  <si>
    <t>24-1-270</t>
  </si>
  <si>
    <t xml:space="preserve">(A) As used in this section, the term ‘state correctional properties’ includes all property under the control of the Director of the South Carolina Department of Corrections, or his agents, for the confinement of inmates or other uses pursuant to the director’s responsibilities.  (B) It is unlawful for a person to:
  (1) trespass or loiter on state correctional properties after notice to leave is given by the director or his authorized agents or, after lawful entry, refuse to leave the premises after notice is given; or
  (2) incite, solicit, urge, encourage, exhort, instigate, or procure a person to violate the provisions of item (1) of this subsection.  (C) A person violating the provisions of this section is guilty of a felony and, upon conviction, must be fined not more than five thousand dollars or imprisoned not more than five years, or both.  (D) The provisions of this section must not be construed to bar prosecution of other offenses committed on state correctional property.
</t>
  </si>
  <si>
    <t>24-1-280</t>
  </si>
  <si>
    <t>An employee of the South Carolina Department of Corrections, the South Carolina Department of Juvenile Justice, or the Department of Mental Health whose assigned work location is one of the correctional facilities of the Department of Corrections or the Department of Juvenile Justice, while performing his officially assigned duty relating to the custody, control, transportation, or recapture of an inmate within the jurisdiction of his department, or an inmate of any jail, penitentiary, prison, public work, chain gang, or overnight lockup of the State or any political subdivision of it not within the jurisdiction of his department, has the status of a peace officer anywhere in the State in any matter relating to the custody, control, transportation, or recapture of the inmate.</t>
  </si>
  <si>
    <t>Creates jurisdictional equality within the State of South Carolina.</t>
  </si>
  <si>
    <t>24-1-285</t>
  </si>
  <si>
    <t>(A) An organ and tissue donor program is established within the Department of Corrections. The purpose of the program is to educate prisoners about the need for organ and tissue donors, the procedures required to become a registered organ donor, and, in the case of bone marrow donors, the procedures for determining the person’s tissue type and the medical procedures a donor must undergo to donate bone marrow. The Medical University of South Carolina and the University of South Carolina, School of Medicine, in conjunction with the Department of Corrections, must make available to prisoners educational pamphlets and brochures concerning bone marrow donation and the bone marrow donation programs operating in this State.  (B) Organ or tissue donations, other than bone marrow donations, may be made by a prisoner, or other person, who meets the requirements contained in Section 44 43 315 and in the manner provided by Section 44 43 320. However, if the department determines that a prisoner’s participation in the program would constitute a threat to security, then the department may prohibit the prisoner from participating.  (C) The department is not responsible for any costs associated with tests or other procedures required to make an organ or tissue donation, including costs associated with follow up doctor appointments or complications arising from donation.  (D) Within its prisoner housing units, the department must display signage informing prisoners of the donor program and, upon request, must provide prisoners with a form, sufficient under the provisions of the Uniform Anatomical Gift Act, for the gift of all or part of the donor’s body conditioned upon the donor’s death and a document containing a summary description and explanation of the act. If the prisoner would like to make an organ or tissue donation, the department must provide the prisoner with appropriate assistance and the presence of the legally required number of witnesses. A prisoner’s election to donate all or any part of his body pursuant to this section must be noted in his prison records.  (E) The department, in conjunction with appropriate medical authorities, must develop and maintain policies and procedures to:
  (1) facilitate participation by interested prisoners in the bone marrow donor programs established in Article 2, Chapter 43, Title 44; and
  (2) ensure that organ and tissue donations made by prisoners, other than bone marrow donations, comply with Articles 5, 7, and 11, Chapter 43 of Title 44.
(F) All organ or tissue donations, including bone marrow donations, made pursuant to this section must be made on a voluntary basis.</t>
  </si>
  <si>
    <t>24-1-290</t>
  </si>
  <si>
    <t>(A) The Department of Corrections, in conjunction with the Department of Commerce, shall develop and maintain a marketing plan to attract private sector service businesses for the employment of inmates through the prison industries program.  (B) Prior to entering into new contracts and renewals of existing contracts with private sector service entities that want to hire inmates through the prison industries program, the Department of Corrections must provide public notice of its intention to establish or continue a prison based industry at a particular facility and receive certification by the Department of Commerce that an unfair competitive wage disadvantage to the local economy is not created by each new contract for prison labor.
  (1) The public notice required in this subsection must be forwarded to a newspaper of general circulation in the county where the prison based industry is or will be located, with a request that it be published at least once a week for two consecutive weeks. The notice must include a description of the work to be performed, the intent to contract for inmate labor, and provide that objections to the proposed hiring of prison labor may be filed with the Department of Commerce within thirty days of the last date that the notice appears.
   (a) The Department of Commerce must maintain a copy of any objections filed for a period of three years from the date that the objections were received.
   (b) Advertising costs associated with the publication of notice must be borne by the entity seeking to contract for prison labor.
  (2) The certification required by this subsection must be based upon objections to the establishment of a prison industry program provided for in item (1).
(C) No contract may be negotiated or executed prior to forty days after the last date that the notice required by subsection (A) appears. New contracts and renewals of existing contracts between private sector entities and the Department of Corrections must be negotiated in accordance with procedures established jointly by the Department of Commerce and the Department of Corrections. The procedures must be drafted to ensure fairness and consistency in establishing contracts with private sector entities seeking to establish or continue prison based operations whenever the wage to be paid is less than the federally established minimum wage.  (D) The marketing plan and the procedures for negotiating new contracts and contract renewals must be submitted to and approved by the Budget and Control Board prior to implementation. The Department of Corrections shall annually submit an audit report of the program to the Senate Corrections and Penology Committee and the House Medical, Military, Public and Municipal Affairs Committee. The provisions of the section may not be construed to apply to traditional prison industries as authorized in Section 24 3 320.</t>
  </si>
  <si>
    <t>24-1-295</t>
  </si>
  <si>
    <t xml:space="preserve">The Director of the Department of Corrections may enter into contracts with private sector entities that allow inmate labor to be provided for prison industry service work and export work that involves exportation of products. The use of inmate labor may not result in the displacement of employed workers within the local region in which work is being performed. Pursuant to this section, service work is defined as any work that includes repair, replacement of original manufactured items, packaging, sorting, recycling, labeling, or similar work that is not original equipment manufacturing. The department may negotiate the wage to be paid for inmate labor provided under prison industry service work contracts and export work contracts, and these wages may be less than the prevailing wage for work of a similar nature in the private sector. However, the Director of the Department of Corrections shall deduct the following from the gross earnings of the inmates engaged in prison industry service work in addition to any other required deductions:1) If restitution to a particular victim or victims has been ordered by a court of appropriate jurisdiction, then twenty percent must be used to fulfill the restitution obligation.
 (2) If restitution to a particular victim or victims has not been ordered by a court of appropriate jurisdiction, or if the court ordered restitution to a particular victim or victims has been satisfied, then twenty percent must be applied to the South Carolina Victim’s Compensation Fund.
 (3) Thirty five percent must be used to pay the prisoner’s child support obligations pursuant to law, court order, or agreement of the prisoner. These child support monies must be disbursed to the guardian of the child or children or to appropriate clerks of court, in the case of court ordered child support, for application toward payment of child support obligations, whichever is appropriate. If there are no child support obligations, then twenty five percent must be used by the Department of Corrections to defray the cost of the prisoner’s room and board. Furthermore, if there are no child support obligations, then ten percent must be made available to the inmate during his incarceration for the purchase of incidentals pursuant to item (4). This is in addition to the ten percent used for the same purpose in item (4).
 (4) Ten percent must be made available to the inmate during his incarceration for the purchase of incidentals. Any monies made available to the inmate for the purchase of incidentals also may be distributed to the person or persons of the inmate’s choice.
 (5) Ten percent must be held in an interest bearing escrow account for the benefit of the prisoner.
 (6) The remaining balance must be used to pay federal and state taxes required by law. Any monies not used to satisfy federal and state taxes must be made available to the inmate for the purchase of incidentals pursuant to item (4).
</t>
  </si>
  <si>
    <t>State and inmates</t>
  </si>
  <si>
    <t>24-3-27</t>
  </si>
  <si>
    <t>Establishing local regional correctional facilities; useful employment of inmates; service of warrants on inmates.</t>
  </si>
  <si>
    <t>24-3-30</t>
  </si>
  <si>
    <t>Designation of places of confinement; exceptions; notification to Department of Corrections in advance of closing of local detention facilities.</t>
  </si>
  <si>
    <t>24-3-50</t>
  </si>
  <si>
    <t>The willful failure of a prisoner to remain within the extended limits of his confinement as authorized by Section 24‑3‑20(b), or to return within the time prescribed to the designated place of confinement, including a local facility, is an escape and is punishable as provided in Section 24‑13‑410.</t>
  </si>
  <si>
    <t>Protects the inmate and the community</t>
  </si>
  <si>
    <t>24-3-60</t>
  </si>
  <si>
    <t>The county clerks of court, upon the adjournment of the court of general session, in their respective counties, immediately shall notify the Department of Corrections of the number of prisoners sentenced by the court to imprisonment in the state prison system. The department, as soon as it receives such notice, shall send a suitable number of employees to transfer the prisoners to the state prison system.</t>
  </si>
  <si>
    <t>24-3-70</t>
  </si>
  <si>
    <t>No sum beyond the actual expenses incurred in transferring prisoners to the Department of Corrections must be allowed for these services. This sum must be paid to the department by the State Treasurer upon the warrant of the Comptroller General.</t>
  </si>
  <si>
    <t>24-3-80</t>
  </si>
  <si>
    <t>The director of the prison system shall admit and detain in the Department of Corrections for safekeeping any prisoner tendered by any law enforcement officer in this State by commitment duly authorized by the Governor, provided, a warrant in due form for the arrest of the person so committed shall be issued within forty‑eight hours after such commitment and detention. No person so committed and detained shall have a right or cause of action against the State or any of its officers or servants by reason of having been committed and detained in the state prison system.</t>
  </si>
  <si>
    <t>24-3-81</t>
  </si>
  <si>
    <t>A prisoner who is incarcerated within the state prison system or who is being detained in a local jail, local detention facility, local correctional facility, or local prison camp, whether awaiting a trial or serving a sentence, is not permitted to have conjugal visits.</t>
  </si>
  <si>
    <t>24-3-85</t>
  </si>
  <si>
    <t>The director of the prison system shall admit and detain in the Department of Corrections for safekeeping a person transferred to his custody pursuant to an interagency agreement authorized pursuant to Chapter 48 of Title 44.</t>
  </si>
  <si>
    <t>24-3-90</t>
  </si>
  <si>
    <t>The director shall receive and safely keep at hard labor, in the prison, all prisoners sentenced to confinement, at hard labor herein, by the authority of the United States, until they shall be discharged agreeably to the laws of the United States.</t>
  </si>
  <si>
    <t>24-3-93</t>
  </si>
  <si>
    <t>No prisoner within the state prison system shall be allowed to wear any jewelry of any description with the exception of watches not exceeding a value of $35.00 and wedding bands. For the purposes of this section jewelry shall include, but is not limited to, rings, bracelets, necklaces, earrings, anklets, nose rings, and any other ornamentation determined by the department to constitute jewelry.</t>
  </si>
  <si>
    <t>State and Inmates</t>
  </si>
  <si>
    <t>24-3-190</t>
  </si>
  <si>
    <t>The balance in the hands of the Department of Corrections at the close of any year, together with all other amounts received or to be received from the hire of inmates or from any other source during the current fiscal year, are appropriated for the support of the department.</t>
  </si>
  <si>
    <t>Correctional employees</t>
  </si>
  <si>
    <t>State Agencies</t>
  </si>
  <si>
    <t>24-3-390</t>
  </si>
  <si>
    <t>The State Department of Corrections shall have power and authority to prepare and promulgate rules and regulations which are necessary to give effect to the provisions of this article with respect to matters of administration and procedure respecting it.</t>
  </si>
  <si>
    <t>24-3-400</t>
  </si>
  <si>
    <t>All monies collected by the Department of Corrections from the sale or disposition of articles and products manufactured or produced by inmate labor, in accordance with the provisions of this article, must be forthwith deposited with the State Treasurer to be kept and maintained as a special revolving account designated “Prison Industries Account”, and the monies so collected and deposited must be used solely for the purchase of manufacturing supplies, equipment, machinery, and buildings used to carry out the purposes of this article, as well as for the payment of the necessary personnel in charge, and to otherwise defray the necessary expenses incident thereto and to discharge any existing obligation to the Sinking Funds and Property Division of the State Budget and Control Board, all of which must be under the direction and subject to the approval of the Director of the Department of Corrections. The Department of Corrections shall contribute an amount of not less than five percent nor more than twenty percent of the gross wages paid to inmate workers participating in any prison industry project established pursuant to the Justice Assistance Act of 1984 (P.L. 98‑473) and promptly place these funds on deposit with the State Treasurer for credit to a special account to support victim assistance programs established pursuant to the Victims of Crime Act of 1984 (P.L. 98‑473, Title 2, Chapter 14, Section 1404). The Prison Industries Account must never be maintained in excess of the amount necessary to efficiently and properly carry out the intentions of this article. When, in the opinion of the Director of the Department of Corrections, the Prison Industries Account has reached a sum in excess of the requirements of this article, the excess must be used by the Department of Corrections for operating expenses and permanent improvements to the state prison system, subject to the approval of the State Budget and Control Board.</t>
  </si>
  <si>
    <t>24-3-410</t>
  </si>
  <si>
    <t>It is unlawful to sell or offer for sale on the open market of this State articles or products manufactured or produced wholly or in part by inmates in this or another state.</t>
  </si>
  <si>
    <t>24-3-420</t>
  </si>
  <si>
    <t>Any person who willfully violates any of the provisions of this article other than Section 24‑3‑410 is guilty of a misdemeanor and, upon conviction, shall be confined not less than ten days nor more than one year, or fined not less than ten dollars nor more than five hundred dollars, or both, in the discretion of the court.</t>
  </si>
  <si>
    <t>24-3-430</t>
  </si>
  <si>
    <t xml:space="preserve">The Director of the Department of Corrections may establish a program involving the use of inmate labor by a nonprofit organization or in private industry for the manufacturing and processing of goods, wares, or merchandise or the provision of services or another business or commercial enterprise considered by the director to enhance the general welfare of South Carolina. </t>
  </si>
  <si>
    <t>24-3-510</t>
  </si>
  <si>
    <t>Upon the conviction of any person in this State of a crime the punishment of which is death, the presiding judge shall sentence such convicted person to death according to the provisions of Section 24‑3‑530 and make such sentence in writing.</t>
  </si>
  <si>
    <t>24-3-520</t>
  </si>
  <si>
    <t>The facility manager who has custody of an inmate for the county in which the inmate is sentenced shall transfer the inmate as soon as practical to the custody of the Department of Corrections at a place designated by its director, unless otherwise directed by the Governor or unless a stay of execution has been caused by appeal or the granting of a new trial or other order of a court of competent jurisdiction.</t>
  </si>
  <si>
    <t>24-3-530</t>
  </si>
  <si>
    <t>A person convicted of a capital crime and having imposed upon him the sentence of death shall suffer the penalty by electrocution or, at the election of the person, lethal injection under the direction of the Director of the Department of Corrections. The election for death by electrocution or lethal injection must be made in writing fourteen days before the execution date or it is waived. If the person waives the right of election, then the penalty must be administered by lethal injection.</t>
  </si>
  <si>
    <t>24-3-540</t>
  </si>
  <si>
    <t>The Department of Corrections shall provide a death chamber and all necessary appliances for inflicting this penalty and pay the costs thereof out of any funds in its hands. The expense of transporting an inmate to the state prison system must be borne by the county in which the offense was committed.</t>
  </si>
  <si>
    <t>24-3-550</t>
  </si>
  <si>
    <t xml:space="preserve">To carry out an execution properly, the executioner and necessary staff must be present at the execution. In addition, the following persons may be present:  (1) three representatives, approved by the director, of the family of a victim of the crime for which a death penalty was imposed, provided that, if there is more than one victim, the director may reduce the number of family representatives to one representative for each victim’s family; provided further, that, if there are more than two victims, the director may restrict the total number of victims’ representatives present in accordance with the space limitations of the Capital Punishment Facility;
  (2) the solicitor, or an assistant solicitor or former solicitor designated by the solicitor, for the county where the offense occurred;
  (3) a group of not more than three representatives of the South Carolina media, one of whom must represent the dominant wire service, one of whom must represent the print media, and one of whom must represent the electronic news media;
  (4) the chief law enforcement officer, or an officer designated by the chief, from the law enforcement agency that had original jurisdiction in the case; and
  (5) the counsel for the inmate and a religious leader. However, the inmate may substitute one person from his immediate family for either his counsel or a religious leader, or two persons from his immediate family for both his counsel and a religious leader. For purposes of this item, “immediate family” means those persons eighteen years of age or older who are related to the inmate by blood, adoption, or marriage within the second degree of consanguinity.
</t>
  </si>
  <si>
    <t>24-3-560</t>
  </si>
  <si>
    <t>The executioner and the attending physician shall certify the fact of such execution to the clerk of the court of general sessions in which the sentence was pronounced. The certificate shall be filed by the clerk with the papers in the case.</t>
  </si>
  <si>
    <t>24-3-570</t>
  </si>
  <si>
    <t>The body of the person executed must be delivered to his relatives. If no claim is made by relatives for the body, it must be disposed of in the same manner as bodies of inmates who die in the state prison system. If the nearest relatives of a person executed desire that the body be transported to the person’s former home, the expenses for this transportation must be paid by the state prison system.</t>
  </si>
  <si>
    <t>24-3-580</t>
  </si>
  <si>
    <t>A person may not knowingly disclose the identity of a current or former member of an execution team or disclose a record that would identify a person as being a current or former member of an execution team. However, this information may be disclosed only upon a court order under seal for the proper adjudication of pending litigation.</t>
  </si>
  <si>
    <t>24-3-590</t>
  </si>
  <si>
    <t>No licensing agency, board, commission, or association may file, attempt to file, initiate a proceeding, or take any action to revoke, suspend, or deny a license to any person solely because that person participated in the execution of a sentence of death on a person convicted of a capital crime as authorized by law or the director.</t>
  </si>
  <si>
    <t>24-3-710</t>
  </si>
  <si>
    <t>The director may investigate any misconduct occurring in the state prison system, provide suitable punishment and execute it, and take all precautionary measures as in his judgment will make for the safe conduct and welfare of the institutions. The director may suppress any disorders, riots, or insurrections that may take place in the prison system and prescribe rules and promulgate regulations which in his judgment are reasonably necessary to avoid any occurrence.</t>
  </si>
  <si>
    <t>24-3-720</t>
  </si>
  <si>
    <t>In order to suppress any disorders, riots, or insurrection among the prisoners, the Director of the Department of Corrections may require the aid and assistance of any of the citizens of the State.</t>
  </si>
  <si>
    <t>24-3-730</t>
  </si>
  <si>
    <t>If any person, when so required by the Director of the Department of Corrections, shall neglect or refuse to give such aid and assistance, he shall pay a fine not exceeding fifty dollars.</t>
  </si>
  <si>
    <t>24-3-740</t>
  </si>
  <si>
    <t>Any person so aiding and assisting the Director of the Department of Corrections shall receive a reasonable compensation, to be paid by the department, and allowed him on the settlement of his account.</t>
  </si>
  <si>
    <t>24-3-750</t>
  </si>
  <si>
    <t>If, in suppressing a disorder, riot, or insurrection, a person who is acting, aiding, or assisting in committing the same is wounded or killed, the Director of the Department of Corrections, the keeper or a person aiding or assisting him must be held as justified and guiltless.</t>
  </si>
  <si>
    <t>24-3-760</t>
  </si>
  <si>
    <t>In the absence of the Director of the Department of Corrections, the keeper has the same power in suppressing disorders, riots, and insurrections and in requiring aid and assistance in so doing that is given to the director.</t>
  </si>
  <si>
    <t>24-3-910</t>
  </si>
  <si>
    <t>It is unlawful for a person employed in keeping, taking care of, or guarding a correctional facility or its prisoners to contrive, procure, connive at, or otherwise voluntarily suffer or permit the escape of a prisoner.</t>
  </si>
  <si>
    <t>24-3-920</t>
  </si>
  <si>
    <t>The Director of the Department of Corrections may award up to two thousand dollars for information leading to the capture of each escaped inmate. Funds to support such awards shall be generated from monies or things of value used as money found in the unlawful possession of a prisoner and confiscated as contraband by the Department of Corrections.</t>
  </si>
  <si>
    <t>24-3-930</t>
  </si>
  <si>
    <t>All guards, keepers, officers, and other employees who are employed at the state prison system are exempted from serving on juries and from military or street duty.</t>
  </si>
  <si>
    <t>24-3-940</t>
  </si>
  <si>
    <t>Gambling is not permitted at a prison, farm, or camp where inmates are kept or worked. An officer or employee engaging in, or knowingly permitting, gambling at a prison, farm, or camp must be dismissed immediately.</t>
  </si>
  <si>
    <t>24-3-950</t>
  </si>
  <si>
    <t>It shall be unlawful for any person to furnish or attempt to furnish any prisoner under the jurisdiction of the Department of Corrections with any matter declared by the director to be contraband. It shall also be unlawful for any prisoner under the jurisdiction of the Department of Corrections to possess any matter declared to be contraband.</t>
  </si>
  <si>
    <t>24-3-951</t>
  </si>
  <si>
    <t>Effective July 1, 1995, notwithstanding Section 24‑3‑956 and any other provision of law, United States currency or money, as it relates to use within the state prison system, is declared contraband and must not be utilized as a medium of exchange for barter or financial transaction between prisoners or prison officials and prisoners within the state prison system, except prisoners on work release or in other community based programs.</t>
  </si>
  <si>
    <t>24-3-960</t>
  </si>
  <si>
    <t>Monies or tokens or things of like nature used as money found in the unlawful possession of a prisoner confined in a penal institution under control of the Department of Corrections is contraband, and monies or tokens or things of like nature used as money seized must be deposited in a fund maintained by the department and is the property of the fund. This fund must be used to aid drug interdiction efforts undertaken by the department.</t>
  </si>
  <si>
    <t>24-3-965</t>
  </si>
  <si>
    <t>Notwithstanding the provisions of Sections 22‑3‑540, 22‑3‑545, 22‑3‑550, 24‑3‑950, and 24‑7‑155, the offenses of furnishing contraband, other than weapons or illegal drugs, to an inmate under the jurisdiction of the Department of Corrections or to an inmate in a county jail, municipal jail, regional detention facility, prison camp, work camp, or overnight lockup facility, and the possession of contraband, other than weapons or illegal drugs, by an inmate under the jurisdiction of the Department of Corrections or by an inmate in a county jail, municipal jail, regional detention facility, prison camp, work camp, or overnight lockup facility must be tried exclusively in magistrates court.</t>
  </si>
  <si>
    <t>24-3-970</t>
  </si>
  <si>
    <t>It is unlawful for an inmate, or a person acting on behalf of or enabling an inmate, to utilize any Internet‑based social networking website for purposes of harassing, intimidating, or otherwise contacting a crime victim.</t>
  </si>
  <si>
    <t>State and County jail facilities</t>
  </si>
  <si>
    <t>24-9-40</t>
  </si>
  <si>
    <t>In order to certify compliance with minimum design standards, the Jail and Prison Inspection Division of the Department of Corrections and the State Fire Marshal shall be provided with architectural plans before construction or renovation of any state or local confinement facility.</t>
  </si>
  <si>
    <t>24-11-10</t>
  </si>
  <si>
    <t>The party states, desiring by common action to fully utilize and improve their institutional facilities and provide adequate programs for the confinement, treatment and rehabilitation of various types of offenders, declare that it is the policy of each of the party states to provide such facilities and programs on a basis of cooperation with one another, thereby serving the best interests of such offenders and of society and effecting economies in capital expenditures and operational costs. The purpose of this compact is to provide for the mutual development and execution of such programs of cooperation for the confinement, treatment and rehabilitation of offenders with the most economical use of human and material resources.</t>
  </si>
  <si>
    <t>24-13-10</t>
  </si>
  <si>
    <t>In all prisons and local detention facilities in the State, a separation of the sexes must be observed at all times.</t>
  </si>
  <si>
    <t>24-13-20</t>
  </si>
  <si>
    <t xml:space="preserve">The sheriffs of this State under the penalty provided, in this section must arrest in their respective counties, with or without a warrant, all escaped inmates from the state prisons or from the local detention facilities found in their respective counties. </t>
  </si>
  <si>
    <t>24-13-30</t>
  </si>
  <si>
    <t>A person officially charged with the safekeeping of inmates, whether the inmates are awaiting trial or have been sentenced and confined in a state correctional facility, local detention facility, or prison camp or work camp, may use necessary force to maintain internal order and discipline and to prevent the escape of an inmate lawfully in his custody without regard to whether the inmate is charged with or convicted of a felony or misdemeanor.</t>
  </si>
  <si>
    <t>24-13-40</t>
  </si>
  <si>
    <t xml:space="preserve">The computation of the time served by prisoners under sentences imposed by the courts of this State must be calculated from the date of the imposition of the sentence. </t>
  </si>
  <si>
    <t>24-13-50</t>
  </si>
  <si>
    <t>Every municipal and county facility manager responsible for the custody of persons convicted of a criminal offense on or before the fifth day of each month must file with the Department of Corrections a written report stating the name, race, age, criminal offense, and date and length of sentence of all prisoners in their custody during the preceding month.</t>
  </si>
  <si>
    <t>24-13-60</t>
  </si>
  <si>
    <t>The Department of Corrections shall automatically screen all offenders committed to its agency for non‑violent offenses with sentences of five years or less for possible placement on work release or supervised furlough.</t>
  </si>
  <si>
    <t>24-13-65</t>
  </si>
  <si>
    <t>The Department of Corrections shall provide prisoners not otherwise engaged in a useful prison occupation for litter control projects proposed by counties and municipalities.</t>
  </si>
  <si>
    <t>24-13-80</t>
  </si>
  <si>
    <t>Prisoners to pay for certain costs; definitions; criteria for deductions from inmates’ accounts; reimbursement to inmates; recovery from estates of inmates.</t>
  </si>
  <si>
    <t>24-13-100</t>
  </si>
  <si>
    <t>For purposes of definition under South Carolina law, a “no parole offense” means a class A, B, or C felony or an offense exempt from classification as enumerated in Section 16‑1‑10(d), which is punishable by a maximum term of imprisonment for twenty years or more.</t>
  </si>
  <si>
    <t>24-13-125</t>
  </si>
  <si>
    <t xml:space="preserve">Notwithstanding any other provision of law, except in a case in which the death penalty or a term of life imprisonment is imposed, or as provided in this subsection, an inmate convicted of a “no parole offense”, as defined in Section 24‑13‑100, and sentenced to the custody of the Department of Corrections, including an inmate serving time in a local facility pursuant to a designated facility agreement authorized by Section 24‑3‑20 or Section 24‑3‑30, is not eligible for work release until the inmate has served not less than eighty percent of the actual term of imprisonment imposed. </t>
  </si>
  <si>
    <t>24-13-150</t>
  </si>
  <si>
    <t xml:space="preserve">Notwithstanding any other provision of law, except in a case in which the death penalty or a term of life imprisonment is imposed, an inmate convicted of a “no parole offense” as defined in Section 24‑13‑100 and sentenced to the custody of the Department of Corrections, including an inmate serving time in a local facility pursuant to a designated facility agreement authorized by Section 24‑3‑20 or Section 24‑3‑30, is not eligible for early release, discharge, or community supervision as provided in Section 24‑21‑560, until the inmate has served at least eighty‑five percent of the actual term of imprisonment imposed. </t>
  </si>
  <si>
    <t>24-13-175</t>
  </si>
  <si>
    <t>Notwithstanding any other provision of law, sentences imposed and time served must be computed based upon a three hundred and sixty‑five day year.</t>
  </si>
  <si>
    <t>24-13-210</t>
  </si>
  <si>
    <t>An inmate convicted of an offense against this State, except a “no parole offense” as defined in Section 24‑13‑100, and sentenced to the custody of the Department of Corrections, including an inmate serving time in a local facility pursuant to a designated facility agreement authorized by Section 24‑3‑20 or Section 24‑3‑30, whose record of conduct shows that he has faithfully observed all the rules of the institution where he is confined and has not been subjected to punishment for misbehavior, is entitled to a deduction from the term of his sentence beginning with the day on which the service of his sentence commences to run, computed at the rate of twenty days for each month served. When two or more consecutive sentences are to be served, the aggregate of the several sentences is the basis upon which the good conduct credit is computed.</t>
  </si>
  <si>
    <t>24-13-220</t>
  </si>
  <si>
    <t>The provisions of Section 24‑13‑210 shall also apply when a portion of a sentence which has been imposed is suspended. Credits earned for good conduct shall be deducted from and computed on the time the person is actually required to serve, and the suspended sentence shall begin on the date of his release from servitude as herein provided.</t>
  </si>
  <si>
    <t>24-13-230</t>
  </si>
  <si>
    <t>The Director of the Department of Corrections may allow an inmate sentenced to the custody of the department, except an inmate convicted of a “no parole offense” as defined in Section 24‑13‑100, who is assigned to a productive duty assignment, including an inmate who is serving time in a local facility pursuant to a designated facility agreement authorized by Section 24‑3‑20 or Section 24‑3‑30 or who is regularly enrolled and actively participating in an academic, technical, or vocational training program, a reduction from the term of his sentence of zero to one day for every two days he is employed or enrolled. A maximum annual credit for both work credit and education credit is limited to one hundred eighty days.</t>
  </si>
  <si>
    <t>24-13-235</t>
  </si>
  <si>
    <t xml:space="preserve">Notwithstanding any other provision of law, the governing body of any county may authorize the sheriff or the chief administrative officer, or the equivalent, in charge of a local detention facility to offer a voluntary program under which any person committed to such facility may perform labor on the public works or ways. </t>
  </si>
  <si>
    <t>24-13-260</t>
  </si>
  <si>
    <t>An officer having charge of an inmate who refuses to allow a deduction in time of serving sentence is guilty of a misdemeanor and, upon conviction, must be imprisoned for not less than thirty days or pay a fine of not less than one hundred dollars.</t>
  </si>
  <si>
    <t>24-13-410</t>
  </si>
  <si>
    <t>It is unlawful for a person, lawfully confined in a prison or local detention facility or while in the custody of an officer or another employee, to escape, to attempt to escape, or to have in his possession tools, weapons, or other items that may be used to facilitate an escape.</t>
  </si>
  <si>
    <t>24-13-420</t>
  </si>
  <si>
    <t>Unlawful escape; harboring or employing escaped convicts; penalty.</t>
  </si>
  <si>
    <t>24-13-425</t>
  </si>
  <si>
    <t>Tampering with the operation of an electronic monitoring device; penalty.</t>
  </si>
  <si>
    <t>24-13-430</t>
  </si>
  <si>
    <t>An inmate of the Department of Corrections or of a local detention facility who conspires with another inmate to incite the inmate to riot or commit any other acts of violence is guilty of a felony and, upon conviction, must be sentenced in the discretion of the court.</t>
  </si>
  <si>
    <t>24-13-440</t>
  </si>
  <si>
    <t>It is unlawful for an inmate of a state correctional facility or of a local detention facility to carry on his person or to have in his possession a dirk, slingshot, metal knuckles, razor, firearm, or an object, homemade or otherwise, that may be used for the infliction of personal injury upon another person, or to willfully conceal any weapon within any Department of Corrections facility or other place of confinement.</t>
  </si>
  <si>
    <t>24-13-450</t>
  </si>
  <si>
    <t xml:space="preserve">An inmate of a state correctional facility, a local detention facility, or a private entity that contracts with a state, county, or city to provide care and custody of inmates, including persons in safekeeper status, acting alone or in concert with others, who by threats, coercion, intimidation, or physical force takes, holds, decoys, or carries away any person as a hostage or for any other reason is guilty of a felony and, upon conviction, must be imprisoned for a term of not less than five years nor more than thirty years. </t>
  </si>
  <si>
    <t>24-13-460</t>
  </si>
  <si>
    <t>It is unlawful for a person in this State to furnish a prisoner in a local detention facility any alcoholic beverages or narcotic drugs, including prescription medications and controlled substances that have not been issued legally to the prisoner.</t>
  </si>
  <si>
    <t>24-13-470</t>
  </si>
  <si>
    <t>An inmate, a detainee, a person taken into custody, or a person under arrest, who attempts to throw or throws body fluids including, but not limited to, urine, blood, feces, vomit, saliva, or semen on an employee of a state correctional facility or local detention facility, a state or local law enforcement officer, a visitor of a state correctional facility or local detention facility, or any other person authorized to be present in a state correctional facility or local detention facility in an official capacity is guilty of a felony and, upon conviction, must be imprisoned not more than fifteen years.</t>
  </si>
  <si>
    <t>24-13-640</t>
  </si>
  <si>
    <t>Notwithstanding any other provision of law, any state or local prisoner who is not in the highest trusty grade and who is assigned to a work detail outside the confines of any state correctional facility or local detention facility must wear a statewide uniform.</t>
  </si>
  <si>
    <t>24-13-650</t>
  </si>
  <si>
    <t xml:space="preserve">No offender committed to incarceration for a violent offense as defined in Section 16‑1‑60 or a “no parole offense” as defined in Section 24‑13‑100 may be released back into the community in which the offender committed the offense under the work release program, except in those cases wherein, where applicable, the victim of the crime for which the offender is charged or the relatives of the victim who have applied for notification under Article 15, Chapter 3, Title 16 if the victim has died, the law enforcement agency which employed the arresting officer at the time of the arrest, and the circuit solicitor all agree to recommend that the offender be allowed to participate in the work release program in the community where the offense was committed. </t>
  </si>
  <si>
    <t>24-13-660</t>
  </si>
  <si>
    <t xml:space="preserve">A criminal offender committed to incarceration anywhere in this State may be required by prison or jail officials to perform public service work or related activities while under the supervision of appropriate employees of a federal, state, county, or municipal agency, or of a regional governmental entity or special purpose district. </t>
  </si>
  <si>
    <t>24-13-710</t>
  </si>
  <si>
    <t>The Department of Corrections and the Department of Probation, Parole and Pardon Services shall jointly develop the policies, procedures, guidelines, and cooperative agreement for the implementation of a supervised furlough program which permits carefully screened and selected inmates who have served the mandatory minimum sentence as required by law or have not committed a violent crime as defined in Section 16‑1‑60, a “no parole offense” as defined in Section 24‑13‑100, the crime of criminal sexual conduct in the third degree as defined in Section 16‑3‑654, or the crime of criminal sexual conduct with a minor in the third degree as defined in Section 16‑3‑655(C) to be released on furlough prior to parole eligibility and under the supervision of state probation and parole agents with the privilege of residing in an approved residence and continuing treatment, training, or employment in the community until parole eligibility or expiration of sentence, whichever is earlier.</t>
  </si>
  <si>
    <t>24-13-720</t>
  </si>
  <si>
    <t xml:space="preserve">Unless sentenced to life imprisonment, an inmate under the jurisdiction or control of the Department of Corrections who has not been convicted of a violent crime under the provisions of Section 16‑1‑60 or a “no parole offense” as defined in Section 24‑13‑100 may, within six months of the expiration of his sentence, be placed with the program provided for in Section 24‑13‑710 and is subject to every rule, regulation, and condition of the program. </t>
  </si>
  <si>
    <t>24-13-730</t>
  </si>
  <si>
    <t>Implementation of new programs and program changes subject to appropriations by General Assembly.</t>
  </si>
  <si>
    <t>24-13-910</t>
  </si>
  <si>
    <t>Beginning January 1, 1988, local governing bodies may establish regulations consistent with regulations of the Department of Corrections, and administer a program under which a person convicted of an offense against this State or other local jurisdiction and confined in a local detention facility, or punished for contempt of court in violation of Section 63‑3‑620 and confined in a local detention facility may, upon sentencing, and while continuing to be confined in the facility at all times other than when the prisoner is either seeking employment, working, attending his education, or traveling to or from the work or education location, be allowed to seek work and to work at paid employment in the community, be assigned to public works employment, or continue his education.</t>
  </si>
  <si>
    <t>24-13-915</t>
  </si>
  <si>
    <t>Wherever in the Code of Laws of South Carolina, 1976, as amended, a reference is made to a local detention facility, it means a county, municipal, or multijurisdictional detention facility.</t>
  </si>
  <si>
    <t>24-13-920</t>
  </si>
  <si>
    <t>If the inmate participating in the work/punishment program violates the regulations of the program relating to conduct or employment, as established by the local governing body, pursuant to Section 24‑13‑950, the inmate may be removed from the program on the direction of the official designated in charge by the local governing body.</t>
  </si>
  <si>
    <t>24-13-930</t>
  </si>
  <si>
    <t xml:space="preserve">The earnings of each inmate participating in the work/punishment program, less payroll deductions required by law, must be collected by or surrendered to the official administering the program or his authorized representative. </t>
  </si>
  <si>
    <t>24-13-940</t>
  </si>
  <si>
    <t>The official administering the work/punishment program may contract with the South Carolina Department of Corrections or with other governmental bodies to allow inmates committed to serve sentences in the custody of the department or in other local detention facilities to participate in the program and be confined in the local detention facility of the receiving official.</t>
  </si>
  <si>
    <t>24-13-950</t>
  </si>
  <si>
    <t xml:space="preserve">The Department of Corrections shall, by January 1, 1987, develop standards for the operation of local inmate work programs. </t>
  </si>
  <si>
    <t>24-13-1310</t>
  </si>
  <si>
    <t>“Shock incarceration program” means a program pursuant to which eligible inmates are ordered by the court to participate in the program and serve ninety days in an incarceration facility, which provides rigorous physical activity, intensive regimentation, and discipline and rehabilitation therapy and programming.</t>
  </si>
  <si>
    <t>24-13-1320</t>
  </si>
  <si>
    <t>The director of the department, guided by consideration for the safety of the community and the welfare of the inmate, shall promulgate regulations, according to procedures set forth in the Administrative Procedures Act, for the shock incarceration program.</t>
  </si>
  <si>
    <t>24-13-1330</t>
  </si>
  <si>
    <t>A court may order that an “eligible inmate” be sentenced to the “Shock Incarceration Program”. If an “eligible inmate” is sentenced to the “Shock Incarceration Program” he must be transferred to the custody of the department for evaluation.</t>
  </si>
  <si>
    <t>24-13-1520</t>
  </si>
  <si>
    <t>An approved electronic monitoring device may record or transmit: oral or wire communications or an auditory sound; visual images; or information regarding the offender’s activities while inside the offender’s home. These devices are subject to the required consent as set forth in Section 24‑13‑1550.</t>
  </si>
  <si>
    <t>24-13-1530</t>
  </si>
  <si>
    <t>Notwithstanding another provision of law which requires mandatory incarceration, electronic and non-electronic home detention programs may be used as an alternative to incarceration for low risk, nonviolent adult and juvenile offenders as selected by the court if there is a home detention program available in the jurisdiction.</t>
  </si>
  <si>
    <t>24-13-1540</t>
  </si>
  <si>
    <t>If a department desires to implement a home detention program, it must promulgate regulations that prescribe reasonable guidelines under which a home detention program may operate. These regulations must require that the participant remain within the interior premises or within the property boundaries of his residence at all times during the hours designated by the department.</t>
  </si>
  <si>
    <t>24-13-1560</t>
  </si>
  <si>
    <t>The participant shall use an approved electronic monitoring device if instructed by the department at all times to verify his compliance with the conditions of his detention and shall maintain a monitoring device in his home or on his person.</t>
  </si>
  <si>
    <t>24-13-1570</t>
  </si>
  <si>
    <t>The participant shall obtain approval from the department before he changes his residence or the schedule described in Section 24‑13‑1540.</t>
  </si>
  <si>
    <t>24-13-1580</t>
  </si>
  <si>
    <t>Before entering an order for commitment for electronic home detention, the court shall inform the participant and other persons residing in the home of the nature and extent of the approved electronic monitoring devices.</t>
  </si>
  <si>
    <t>24-13-1590</t>
  </si>
  <si>
    <t>Article not applicable to certain controlled substance offenders; probation and parole authority not diminished.</t>
  </si>
  <si>
    <t>24-13-1910</t>
  </si>
  <si>
    <t xml:space="preserve">There is established one or more centers for alcohol and drug rehabilitation under the jurisdiction of the Department of Corrections to treat and rehabilitate alcohol and drug offenders. The Department of Alcohol and Other Drug Abuse Services has primary responsibility for the addictions treatment of the offenders, and the Department of Corrections has primary responsibility for the maintenance and security of the offenders. </t>
  </si>
  <si>
    <t>24-13-1920</t>
  </si>
  <si>
    <t xml:space="preserve">The Department of Alcohol and Other Drug Abuse Services shall establish a program to provide alcohol and drug abuse intervention, prevention, and treatment services for offenders sentenced to a center for alcohol and drug rehabilitation established pursuant to Section 24‑13‑1910. </t>
  </si>
  <si>
    <t>24-13-1930</t>
  </si>
  <si>
    <t>A judge may suspend a sentence for a defendant convicted of a drug or alcohol offense for which imprisonment of more than ninety days may be imposed or as a revocation of probation and may place the offender in a center for alcohol and drug rehabilitation. The Department of Corrections, on the first day of each month, shall present to the general sessions court a report detailing the availability of bed space in the center for alcohol and drug rehabilitation.</t>
  </si>
  <si>
    <t>24-13-1950</t>
  </si>
  <si>
    <t xml:space="preserve">Upon release from a center for alcohol and drug rehabilitation, the offender must be placed on probation for a term as ordered by the court. Failure to comply with program requirements may result in a request to the court to revoke the suspended sentence. </t>
  </si>
  <si>
    <t>24-13-2110</t>
  </si>
  <si>
    <t xml:space="preserve">To aid incarcerated individuals with reentry into their home communities of this State, the South Carolina Department of Corrections shall assist inmates in preparing for meaningful employment upon release from confinement. </t>
  </si>
  <si>
    <t>24-13-2120</t>
  </si>
  <si>
    <t>The Department of Corrections, Probation, Parole and Pardon Services, the Department of Vocational Rehabilitation, the Department of Employment and Workforce, and the Alston Wilkes Society shall adopt a memorandum of understanding that establishes the respective responsibilities of each agency.</t>
  </si>
  <si>
    <t>24-13-2130</t>
  </si>
  <si>
    <t>The memorandum of understanding between the South Carolina Department of Corrections, Probation, Parole and Pardon Services, the Department of Vocational Rehabilitation, Department of Employment and Workforce, Alston Wilkes Society, and other private sector entities shall establish the role of each agency</t>
  </si>
  <si>
    <t>24-13-2140</t>
  </si>
  <si>
    <t xml:space="preserve">The Department of Corrections shall coordinate the efforts of the affected state agencies through the Program Services Administration. </t>
  </si>
  <si>
    <t>24-19-20</t>
  </si>
  <si>
    <t>There is hereby created within the Department of Corrections a Youthful Offender Division. The division shall be staffed by appointees and designees of the Director of the Department of Corrections.</t>
  </si>
  <si>
    <t>24-19-30</t>
  </si>
  <si>
    <t>The division shall consider problems of treatment and correction; shall consult with and make recommendations to the director with respect to general treatment and correction policies and procedures for committed youthful offenders, and recommend orders to direct the release of youthful offenders conditionally under supervision and the unconditional discharge of youthful offenders; and take such further action and recommend such other orders to the director as may be necessary or proper to carry out the purpose of this chapter.</t>
  </si>
  <si>
    <t>24-19-40</t>
  </si>
  <si>
    <t>The division shall adopt such rules as the South Carolina Department of Corrections approves and promulgate them as they apply directly or indirectly to its procedure.</t>
  </si>
  <si>
    <t>24-19-50</t>
  </si>
  <si>
    <t>Powers of courts upon conviction of youthful offenders.</t>
  </si>
  <si>
    <t>24-19-60</t>
  </si>
  <si>
    <t>Youthful offenders shall undergo treatment in minimum security institutions, including training schools, hospitals, farms, forestry and other camps, including vocational training facilities and other institutions and agencies that will provide the essential varieties of treatment.</t>
  </si>
  <si>
    <t>24-19-80</t>
  </si>
  <si>
    <t>Facilities for the Division are to be provided from facilities of the Department.</t>
  </si>
  <si>
    <t>24-19-90</t>
  </si>
  <si>
    <t>Director’s options upon receiving report and recommendations from Reception and Evaluation Center and members of Division.</t>
  </si>
  <si>
    <t>24-19-100</t>
  </si>
  <si>
    <t>The director may transfer at any time a committed youthful offender from one agency or institution to any other agency or institution.</t>
  </si>
  <si>
    <t>24-19-110</t>
  </si>
  <si>
    <t>Procedure for conditional release of youthful offenders; search and seizure; fee; victim notification.</t>
  </si>
  <si>
    <t>24-19-120</t>
  </si>
  <si>
    <t>Time for release of youthful offenders.</t>
  </si>
  <si>
    <t>24-19-130</t>
  </si>
  <si>
    <t>The Division may revoke or modify any of its previous orders respecting a committed youthful offender except an order of unconditional discharge.</t>
  </si>
  <si>
    <t>24-19-140</t>
  </si>
  <si>
    <t xml:space="preserve">Committed youthful offenders permitted to remain at liberty under supervision or conditionally released shall be under the supervision of supervisory agents appointed by the Division. </t>
  </si>
  <si>
    <t>24-19-150</t>
  </si>
  <si>
    <t xml:space="preserve">If, at any time before the unconditional discharge of a committed youthful offender, the Division is of the opinion that such youthful offender will be benefited by further treatment in an institution or other facility any member of the Division may direct his return to custody or if necessary may issue a warrant for the apprehension and return to custody of such youthful offender and cause such warrant to be executed by an appointed supervisory agent, or any policeman. </t>
  </si>
  <si>
    <t>24-19-160</t>
  </si>
  <si>
    <t>Nothing in this chapter limits or affects the power of a court to suspend the imposition or execution of a sentence and place a youthful offender on probation.</t>
  </si>
  <si>
    <t>24-21-60</t>
  </si>
  <si>
    <t>Cooperation of public agencies and officials; surveys.  The Director of the Department of Corrections and the wardens, jailers, sheriffs, supervisors, or other officers in whose control a prisoner may be committed must aid and assist the director and the probation agents in the surveys.</t>
  </si>
  <si>
    <t>24-21-70</t>
  </si>
  <si>
    <t>The Director of the Department of Corrections, when a prisoner is confined in the State Penitentiary, the sheriff of the county, when a person is confined in the county jail, and the county supervisor or chairman of the governing body of the county if there is no county supervisor, when a prisoner is confined upon a work detail of a county, must keep a record of the industry, habits, and deportment of the prisoner, as well as other information requested by the board or the director and furnish it to them upon request.</t>
  </si>
  <si>
    <t>24-22-40</t>
  </si>
  <si>
    <t>The South Carolina Department of Probation, Parole and Pardon Services, in cooperation with the South Carolina Department of Corrections shall develop and establish policies, procedures, guidelines, and cooperative agreements for the implementation of an adult criminal offender management system which permits carefully screened and selected male offenders and female offenders to be enrolled in the criminal offender management system.</t>
  </si>
  <si>
    <t>24-23-10</t>
  </si>
  <si>
    <t>Plans to be developed for statewide case classification system and community‑based correctional programs.</t>
  </si>
  <si>
    <t>24-23-20</t>
  </si>
  <si>
    <t>The case classification plan must provide for case classification system.</t>
  </si>
  <si>
    <t>24-23-30</t>
  </si>
  <si>
    <t>Community corrections plan to include description of community‑based program needs.</t>
  </si>
  <si>
    <t>24-23-40</t>
  </si>
  <si>
    <t>Development of statewide policies with state agencies; guidelines for monitoring of restitution orders and fines; research and special studies; training of employees.</t>
  </si>
  <si>
    <t>24-25-10</t>
  </si>
  <si>
    <t>There is hereby established a special statewide unified school district within the South Carolina Department of Corrections to be known as the “Palmetto Unified School District No. 1.”</t>
  </si>
  <si>
    <t>24-25-20</t>
  </si>
  <si>
    <t>The purpose of the district is to enhance the quality and scope of education for inmates within the Department of Corrections so that they will be better motivated and better equipped to restore themselves in the community. The establishment of this district shall ensure that education programs are available to all inmates with less than a high school diploma, or its equivalent, and that various vocational training programs are made available to selected inmates with the necessary aptitude and desire. Where enrollment in an education program must be restricted, justification for that restriction should be documented by the district.</t>
  </si>
  <si>
    <t>24-25-30</t>
  </si>
  <si>
    <t>Academic and vocational training provided by the Palmetto Unified School District No. 1 shall meet standards prescribed by the State Board of Education, for the academic and vocational programs of these schools.</t>
  </si>
  <si>
    <t>24-25-35</t>
  </si>
  <si>
    <t xml:space="preserve">The Palmetto Unified School District 1 of the South Carolina Department of Corrections shall submit appropriate student membership information to the State Department of Education and the South Carolina Department of Education’s appropriation request under the line item “Education Finance Act” shall include sufficient funds for the Palmetto Unified School District 1. </t>
  </si>
  <si>
    <t>24-25-40</t>
  </si>
  <si>
    <t xml:space="preserve">The Palmetto Unified School District No. 1 shall be under the control and management of a board of nine trustees who shall operate the district under the supervision of the State Department of Corrections. </t>
  </si>
  <si>
    <t>24-25-50</t>
  </si>
  <si>
    <t>The members of the school board may be removed at any time for good cause by the Director of the Department of Corrections.</t>
  </si>
  <si>
    <t>24-25-60</t>
  </si>
  <si>
    <t xml:space="preserve">The school board at its first meeting, and every two years thereafter, shall elect a chairman, a vice‑chairman and such other officers as it deems necessary who shall serve for two years each and until their successors are elected and qualify. </t>
  </si>
  <si>
    <t>24-25-70</t>
  </si>
  <si>
    <t>With the consent and concurrence of the Director of the Department of Corrections, the board of the school district shall operate as executory agent for the schools under its jurisdiction and shall perform administrative functions.</t>
  </si>
  <si>
    <t>24-25-80</t>
  </si>
  <si>
    <t>Duties of district Superintendent of Education.</t>
  </si>
  <si>
    <t>24-25-90</t>
  </si>
  <si>
    <t>The superintendent of the district and all other educational personnel shall be employed, supervised, and terminated according to the South Carolina Department of Corrections’ personnel policies and procedures.</t>
  </si>
  <si>
    <t>24-26-10</t>
  </si>
  <si>
    <t>There is established the South Carolina Sentencing Guidelines Commission composed of thirteen voting members as follows:  (3) the Chairman of the State Board of Corrections, or his designee who must be a member of that board or who must be the Commissioner of the Department of Corrections;</t>
  </si>
  <si>
    <t>24-27-100</t>
  </si>
  <si>
    <t>Unless another provision of law permits the filing of civil actions without the payment of filing fees by indigent persons, if a prisoner brings a civil action or proceeding, the court, upon the filing of the action, shall order the prisoner to pay as a partial payment of any filing fees required by law a first‑time payment of twenty percent of the preceding six months’ income from the prisoner’s trust account administered by the Department of Corrections and thereafter monthly payments of ten percent of the preceding month’s income for this account.</t>
  </si>
  <si>
    <t>24-27-110</t>
  </si>
  <si>
    <t xml:space="preserve">Unless another provision of law permits the filing of civil actions without the payment of court costs by indigent persons, if a prisoner brings a civil action, the prisoner is responsible for the full payment of the court costs. </t>
  </si>
  <si>
    <t>24-27-130</t>
  </si>
  <si>
    <t>The court may dismiss without prejudice any civil action pertaining to the prisoner’s incarceration or apprehension brought by a prisoner who has previously failed to pay filing fees and court costs imposed under this chapter, except as otherwise provided in Section 24‑27‑150 or 24‑27‑400.</t>
  </si>
  <si>
    <t>24-27-150</t>
  </si>
  <si>
    <t xml:space="preserve">If a prisoner does not have a trust account, or if the prisoner’s trust account does not contain sufficient funds to make the first‑time payments required by this chapter, the civil action may still be filed, but the prisoner shall remain responsible for the full payment of filing fees and court costs. </t>
  </si>
  <si>
    <t>24-27-200</t>
  </si>
  <si>
    <t xml:space="preserve">A prisoner shall forfeit all or part of his earned work, education, or good conduct credits in an amount to be determined by the Department of Corrections upon recommendation of the court if the court finds that the prisoner has done any of the following in a case pertaining to his incarceration or apprehension filed by him in state or federal court or in an administrative proceeding while incarcerated:  (1) submitted a malicious or frivolous claim, or one that is intended solely to harass the party filed against;
  (2) testified falsely or otherwise presented false evidence or information to the court;
  (3) unreasonably expanded or delayed a proceeding; or
  (4) abused the discovery process.
</t>
  </si>
  <si>
    <t>24-27-210</t>
  </si>
  <si>
    <t>If the court does not make such findings in the original action brought by the prisoner, the Attorney General is authorized to initiate a separate proceeding in the court of common pleas for the court to recommend to the Department of Corrections the revocation of work, education, or good conduct credits as set forth in Section 24‑27‑200.</t>
  </si>
  <si>
    <t>24-27-220</t>
  </si>
  <si>
    <t>Nothing in this chapter shall affect the discretion of the Director of the Department of Corrections in determining whether or not a prisoner’s earned work, education, or good conduct credits shall be forfeited.</t>
  </si>
  <si>
    <t>24-27-500</t>
  </si>
  <si>
    <t>Application of Religious Freedom Act to prison regulations.</t>
  </si>
  <si>
    <t>2-65-70</t>
  </si>
  <si>
    <t xml:space="preserve">All agencies receiving federal grants or contracts shall recover the maximum allowable indirect costs on those projects, subject to applicable federal laws and regulations. </t>
  </si>
  <si>
    <t>11-13-45</t>
  </si>
  <si>
    <t xml:space="preserve">Donations or contributions from sources other than the federal government, for use by any state agency, must be deposited in the State Treasury, but in special accounts, and may be withdrawn from the treasury as needed to fulfill the purposes and conditions of the donations or contributions, if specified, and if not specified, as directed by the proper authorities of the department. </t>
  </si>
  <si>
    <t>11-11-320</t>
  </si>
  <si>
    <t>The General Assembly, in the annual general appropriations act, shall appropriate, out of the estimated revenue of the general fund for the fiscal year for which the appropriations are made, into a Capital Reserve Fund, which is separate and distinct from the General Reserve Fund, an amount equal to two percent of the general fund revenue of the latest completed fiscal year.</t>
  </si>
  <si>
    <t>30-4-40</t>
  </si>
  <si>
    <t>The South Carolina Freedom of Information Act was amended to allow a public body to exempt from disclosure records, video or audio recordings, or other information compiled for law enforcement purposes that meet certain criteria.</t>
  </si>
  <si>
    <t>37-29-130</t>
  </si>
  <si>
    <t>Palmetto Pride may accept gifts, bequests, and grants from any person or foundation, and also may receive and expend public funds appropriated to it or authorized by the General Assembly. Receipt of funds allocated to Palmetto Pride shall flow through the Department of Parks, Recreation and Tourism. Monies designated to the Palmetto Pride‑Litter Control Program pursuant to Section 14‑1‑208(10) must not be transferred or used for a purpose other than Palmetto Pride‑Litter Control. Unexpended funds must be carried forward and used only for authorized purposes.</t>
  </si>
  <si>
    <t>2-65-20</t>
  </si>
  <si>
    <t xml:space="preserve">The General Assembly shall appropriate all anticipated federal and other funds for the operations of state agencies in the appropriations act and must include any conditions on the expenditure of these funds as part of the appropriations act, consistent with federal laws and regulations. </t>
  </si>
  <si>
    <t>33-1</t>
  </si>
  <si>
    <t>List of articles that are considered contraband in the SC Department of Corrections institutions.</t>
  </si>
  <si>
    <t>33-2</t>
  </si>
  <si>
    <t>The mission of the Shock Incarceration Program is to change lives by instilling discipline, positive attitudes, values, and behavior.</t>
  </si>
  <si>
    <t>2018-19 Proviso</t>
  </si>
  <si>
    <t>Welfare of the inmates and, at the discretion of the Agency Director, supplemental source for operating costs</t>
  </si>
  <si>
    <t>Trust account for the personal money of inmates</t>
  </si>
  <si>
    <t>Agency instructional personnel</t>
  </si>
  <si>
    <t>Agency</t>
  </si>
  <si>
    <t>Welfare of the inmates</t>
  </si>
  <si>
    <t>State Governmental Agencies</t>
  </si>
  <si>
    <t>Agency Reimbursement</t>
  </si>
  <si>
    <t>65.10</t>
  </si>
  <si>
    <t>Agency Personnel -  Cadets; Correctional Officers, Corporals, Sergeants;  Lieutenants; Captains; Majors; Nursing Staff;             Food Services Staff; and
           Wardens.</t>
  </si>
  <si>
    <t>Agency - Kirkland Correctional Institution</t>
  </si>
  <si>
    <t>Welfare of the inmates and the State</t>
  </si>
  <si>
    <t>Safety for the inmates, correctional Officers and communities.</t>
  </si>
  <si>
    <t>Agency employees</t>
  </si>
  <si>
    <t>Welfare of inmates and Agency Security</t>
  </si>
  <si>
    <t>Agency Employees</t>
  </si>
  <si>
    <t>Executive Budget Office and Legislature</t>
  </si>
  <si>
    <t>SLED</t>
  </si>
  <si>
    <t>(GP: Assessment Audit / Crime Victim Funds)  If the State Auditor finds that any county treasurer, municipal treasurer, county clerk of court, magistrate, or municipal court has not properly allocated revenue generated from court fines, fines, and assessments to the crime victim funds or has not properly expended crime victim funds, pursuant to Sections 14-1-206(B) and (D), 14-1-207(B) and (D), 14-1-208(B) and (D), and 14-1-211(B) of the 1976 Code, the State Auditor shall notify the State Department of Crime Victim Compensation.  The State Department of Crime Victim Compensation is authorized to conduct an audit which shall include both a programmatic review and financial audit of any entity or nonprofit organization receiving victim assistance funding based on the referrals from the State Auditor or complaints of a specific nature received by the State Department of Crime Victim Compensation to ensure that crime victim funds are expended in accordance with the law.  Guidelines for the expenditure of these funds shall be developed by the Victim Services Coordinating Council.  The Victim Services Coordinating Council shall develop these guidelines to ensure any expenditure which meets the parameters of Article 15, Chapter 3, Title 16 is an allowable expenditure.  Any local entity or nonprofit organization that receives funding from revenue generated from crime victim funds is required to submit their budget for the expenditure of these funds to the State Department of Crime Victim Compensation within thirty days of the budget's approval by the governing body of the entity or nonprofit organization.  Failure to comply with this provision shall cause the State Department of Crime Victim Compensation to initiate a programmatic review and a financial audit of the entity's or nonprofit organization's expenditures of victim assistance funds.  Additionally, the Department of Crime Victim Compensation will place the name of the noncompliant entity or nonprofit organization on their website where it shall remain until such time as they are in compliance with the terms of this proviso.  Any entity or nonprofit organization receiving victim assistance funding must cooperate and provide expenditure/program data requested by the State Department of Crime Victim Compensation.  If the State Department of Crime Victim Compensation finds an error, the entity or nonprofit organization has ninety days to rectify the error.  An error constitutes an entity or nonprofit organization spending victim assistance funding on unauthorized items as determined by the State Department of Crime Victim Compensation.  If the entity or nonprofit organization fails to cooperate with the programmatic review and financial audit or to rectify the error within ninety days, the State Department of Crime Victim Compensation shall assess and collect a penalty in the amount of the unauthorized expenditure plus $1,500 against the entity or nonprofit organization for improper expenditures.  This penalty plus $1,500 must be paid within thirty days of the notification by the State Department of Crime Victim Compensation to the entity or nonprofit organization that they are in noncompliance with the provisions of this proviso.  All penalties received by the State Department of Crime Victim Compensation shall be credited to the General Fund of the State.  If the penalty is not received by the State Department of Crime Victim Compensation within thirty days of the notification, the political subdivision will deduct the amount of the penalty from the entity or nonprofit organization's subsequent fiscal year appropriation.</t>
  </si>
  <si>
    <t>Attorney General for the benefit of the juvenile offender population.</t>
  </si>
  <si>
    <t>Inmate Welfare and safety to the Agency employees as determined by SCDMH</t>
  </si>
  <si>
    <t>Agency and State Fiscal Accountability Authority</t>
  </si>
  <si>
    <t>Taxpayer transparency</t>
  </si>
  <si>
    <t>State Victims Assistance Program</t>
  </si>
  <si>
    <t>(GP: DOC &amp; PPP Potential Consolidation Plan)  From the funds appropriated to the Department of Corrections and the Department of Probation, Parole and Pardon Services, the directors of the departments may collaborate and develop a plan to consolidate the functions of the departments.</t>
  </si>
  <si>
    <t>(SR: Year End Expenditures)  Unless specifically authorized herein, the appropriations provided in Part IA of this act as ordinary expenses of the State Government shall lapse on July 31, 2018.  </t>
  </si>
  <si>
    <t>(SR: Non-recurring Revenue)  N04 - Department of Corrections
                       (a)      Security Systems and Equipment Repairs - $3,050,590;</t>
  </si>
  <si>
    <r>
      <t xml:space="preserve">  </t>
    </r>
    <r>
      <rPr>
        <sz val="10"/>
        <color theme="1"/>
        <rFont val="Calibri Light"/>
        <family val="2"/>
        <scheme val="major"/>
      </rPr>
      <t>(CORR: Medical Expenses)  The Department of Corrections shall be authorized to charge inmates a nominal fee for any medical treatment or consultation provided at the request of or initiated by the inmate.  A nominal co-pay shall be charged for prescribed medications.  Inmates shall not be charged for psychological or mental health visits.</t>
    </r>
  </si>
  <si>
    <r>
      <t xml:space="preserve">  </t>
    </r>
    <r>
      <rPr>
        <sz val="10"/>
        <color theme="1"/>
        <rFont val="Calibri Light"/>
        <family val="2"/>
        <scheme val="major"/>
      </rPr>
      <t>(CORR: Reimbursement for Expenditures)  The Department of Corrections may retain for general operating purposes any reimbursement of funds for expenses incurred in a prior fiscal year.</t>
    </r>
  </si>
  <si>
    <r>
      <t xml:space="preserve">  </t>
    </r>
    <r>
      <rPr>
        <sz val="10"/>
        <color theme="1"/>
        <rFont val="Calibri Light"/>
        <family val="2"/>
        <scheme val="major"/>
      </rPr>
      <t>(CORR: Monitoring Fees)  The Department of Corrections is authorized to charge an inmate who participates in community programs a reasonable fee for the cost of supplying electronic and telephonic monitoring.  The fees charged may not exceed the actual cost of the monitoring.</t>
    </r>
  </si>
  <si>
    <r>
      <t>(CORR:</t>
    </r>
    <r>
      <rPr>
        <b/>
        <sz val="10"/>
        <color theme="1"/>
        <rFont val="Calibri Light"/>
        <family val="2"/>
        <scheme val="major"/>
      </rPr>
      <t xml:space="preserve"> </t>
    </r>
    <r>
      <rPr>
        <sz val="10"/>
        <color theme="1"/>
        <rFont val="Calibri Light"/>
        <family val="2"/>
        <scheme val="major"/>
      </rPr>
      <t>Prohibition on Funding Certain Surgery)  (A)  The Department of Corrections is prohibited from using state funds or state resources to provide a prisoner in the state prison system sexual reassignment surgery; however, if a person is taking hormonal therapy at the time the person is committed to the Department of Corrections, the department shall continue to provide this therapy to the person as long as medically necessary for the health of the person.</t>
    </r>
  </si>
  <si>
    <r>
      <t>Type of Law</t>
    </r>
    <r>
      <rPr>
        <sz val="10"/>
        <color theme="0"/>
        <rFont val="Calibri Light"/>
        <family val="2"/>
        <scheme val="major"/>
      </rPr>
      <t/>
    </r>
  </si>
  <si>
    <t>Inmate on Inmate Assaults (Serious Injury Results)</t>
  </si>
  <si>
    <t>Escapes from Level 3 (Maximum Security) Institutions</t>
  </si>
  <si>
    <t>July 1 - June 30</t>
  </si>
  <si>
    <t>&lt;88</t>
  </si>
  <si>
    <t>&lt;19</t>
  </si>
  <si>
    <t>5,854 (3%)</t>
  </si>
  <si>
    <t>&lt;30</t>
  </si>
  <si>
    <t>&lt;95%</t>
  </si>
  <si>
    <t>6,160 (3%)</t>
  </si>
  <si>
    <t>&lt;25%</t>
  </si>
  <si>
    <t>&lt;275</t>
  </si>
  <si>
    <t>GED/High School Diplomas Earned, Vocational Certificates Earned, On the Job Training Certificates Earned, and Employability Skills Curriculum Successes (seeking to increase)</t>
  </si>
  <si>
    <t>less than 1 assault for every 600 inmates in ADP</t>
  </si>
  <si>
    <t>less than 1 assault for every 200 inmates in ADP</t>
  </si>
  <si>
    <t>Escapes from Level 2 (medium security) and Level 3 (Maximum Security) Institutions</t>
  </si>
  <si>
    <t>Mental Health Encounters per Inmate</t>
  </si>
  <si>
    <t xml:space="preserve">Yes </t>
  </si>
  <si>
    <t>Constitution</t>
  </si>
  <si>
    <t>Administration</t>
  </si>
  <si>
    <t>Police Services</t>
  </si>
  <si>
    <t>2015-16: Yes
2016-17: Yes
2017-18: Yes</t>
  </si>
  <si>
    <t>Yes*</t>
  </si>
  <si>
    <t>(1) Gender breakdown of security positions, maintain 40-60% females in security positions;
(2) Race Breakdown of Security Positions (Target: in-line with overall demographics of SC population) - African American;
(3) Race Breakdown of Security Positions (Target: in-line with overall demographics of SC population) - White;
(4) Race Breakdown of Security Positions (Target: in-line with overall demographics of SC population) - Hispanic;
(5) Race Breakdown of Security Positions (Target: in-line with overall demographics of SC population) - Other;
(6) 1 year retention rate for security staff (new hires)</t>
  </si>
  <si>
    <t>(1) Workers' Comp Claims;
(2) Increase filled security positions</t>
  </si>
  <si>
    <t>(1) Total cost per inmate per year;
(2) Healthcare cost per inmate per year;
(3) Food cost per inmate per year</t>
  </si>
  <si>
    <t>(1) Academic program enrollments;
(2) GEDs/High school diplomas earned;
(3) Recidivism rate for inmates who earned GED in SCDC program</t>
  </si>
  <si>
    <t>(1) Male Level 1 Institutions (Minimum Security) Bed Utilization Rate;
(2) Male Level 2 Institutions (Medium Security) Bed Utilization Rate;
(3) Male Level 3 Institutions (Maximum Security) Bed Utilization Rate;
(4) Female Institutions (Medium Security) Bed Utilization Rate</t>
  </si>
  <si>
    <t>(1) Medical encounters per inmate;
(2) mental health encounters per inmate</t>
  </si>
  <si>
    <t>(1) Serious inmate-on-staff assaults;
(2) Serious inmate-on-inmate assaults;
(3) Espaces from Level 2 (medium security) and Level 3 (maximum security) institutions</t>
  </si>
  <si>
    <t>Goal 4:  Enhance security of information technology.</t>
  </si>
  <si>
    <t>20-25</t>
  </si>
  <si>
    <t xml:space="preserve"> 10-15</t>
  </si>
  <si>
    <t>85-95%</t>
  </si>
  <si>
    <t>&gt;65%</t>
  </si>
  <si>
    <t>&lt;$24,090.96</t>
  </si>
  <si>
    <t>&lt;$4,386.83</t>
  </si>
  <si>
    <t>&lt;$789.11</t>
  </si>
  <si>
    <t>40-60%</t>
  </si>
  <si>
    <t>&lt;300</t>
  </si>
  <si>
    <t>Security positions held by individuals of other race
(Target: in-line with overall demographics of SC population)</t>
  </si>
  <si>
    <t>Security positions held by hispanic individuals 
(Target: in-line with overall demographics of SC population)</t>
  </si>
  <si>
    <t>Security positions held by white individuals 
(Target: in-line with overall demographics of SC population)</t>
  </si>
  <si>
    <t>Security positions held by african american individuals 
(Target: in-line with overall demographics of SC population)</t>
  </si>
  <si>
    <t>Security positions held by females</t>
  </si>
  <si>
    <t>Security positions filled</t>
  </si>
  <si>
    <t>Food cost per inmate per year</t>
  </si>
  <si>
    <t>Healthcare cost per inmate per year</t>
  </si>
  <si>
    <t>Total cost per inmate per year</t>
  </si>
  <si>
    <t>Recidivism rate, overall</t>
  </si>
  <si>
    <t>Recidivism rate for inmates who earned GED in SCDC program</t>
  </si>
  <si>
    <t>Recidivism rate for inmates who participate in prison industries</t>
  </si>
  <si>
    <t>Recidivism rate for inmates who participate on a labor crew</t>
  </si>
  <si>
    <t>Recidivism rate for inmates who participate in a work program</t>
  </si>
  <si>
    <t>Recidivism rate for inmates involved in a pre-release program</t>
  </si>
  <si>
    <t>One year retention rate for new hire security staff</t>
  </si>
  <si>
    <t>Academic program, number of inmates enrolled</t>
  </si>
  <si>
    <t>Work program, percentage of inmates participating</t>
  </si>
  <si>
    <t>GEDs/High School Diplomas, number of inmates who earn one through an SCDC program</t>
  </si>
  <si>
    <t>WorkKeys, number of inmates who earn it through an SCDC program</t>
  </si>
  <si>
    <t>On-the-Job Training Certificates, number of inmates who earn one through an SCDC program</t>
  </si>
  <si>
    <t>Vocational Certificates, number of inmates who earn one through an SCDC program</t>
  </si>
  <si>
    <t>Workers' compensaiton claims, number of</t>
  </si>
  <si>
    <t>Records management audits, number conducted</t>
  </si>
  <si>
    <t>Operations</t>
  </si>
  <si>
    <t>Legal &amp; Compliance</t>
  </si>
  <si>
    <t>Health Services</t>
  </si>
  <si>
    <t>Legal and Compliance</t>
  </si>
  <si>
    <t>Programs, Reentry and Rehabilitative Services</t>
  </si>
  <si>
    <t>The mission of the Division of Programs, Reentry and Rehabilitative Services is to maintain and manage Agency resources while providing quality programs and services in a safe, responsive, effective and courteous manner.  We will accomplish this by focusing on Agency goals, maximizing available human resources to promote cross-training and team effort, continue to be user-friendly and time sensitive as a Division, and continue to be vigilant in responding to the needs of the institutions.</t>
  </si>
  <si>
    <t>Provide a comprehensive continuum of healthcare.</t>
  </si>
  <si>
    <t>The Division of Administration is responsible for all agency human resources, financie, IT and procurement functions.  In addition, the DDA manages farm and prison industry operations.</t>
  </si>
  <si>
    <t>Assigning agents needed to investigate criminal acts which are believed to have been committed by SCDC inmates, employees, or others when the crime relates to the agency.</t>
  </si>
  <si>
    <t>Oversees all Legal and Compliance related functions for the SCDC as well as the Office of General Counsel, Division of Occupational Safety and Worker's Compensation, Division of Information Security and Privacy, Division of Quality Improvement and Risk Management, Division of Compliance, Standards and Inspections, Prison Rape Elimination Act Coordinator and Audit Manager.</t>
  </si>
  <si>
    <t>Department of Corrections</t>
  </si>
  <si>
    <r>
      <t xml:space="preserve">Average Number of Employees </t>
    </r>
    <r>
      <rPr>
        <sz val="10"/>
        <rFont val="Calibri Light"/>
        <family val="2"/>
        <scheme val="major"/>
      </rPr>
      <t xml:space="preserve">in the organizational unit </t>
    </r>
  </si>
  <si>
    <t xml:space="preserve">Inmate on Staff Assaults (Serious Injury Results)   </t>
  </si>
  <si>
    <t>Medical Encounters per Inmate (includes both preventative medical treatment and medical treatment needed because of an injury, altercation, etc.)</t>
  </si>
  <si>
    <t>Level 1 Bed Utilitzation</t>
  </si>
  <si>
    <t>SCDC has control over this in the sense that the agency utilizes its Classification system to place an inmate, and the agency has control over which institution the inmate is housed. Inmates can then be further moved according to the agency's wishes and placed in Special Management and Program beds.</t>
  </si>
  <si>
    <t>"Actual" values reflect the definition/source at the time when accountability report was published: FY14, FY15, FY16 used source of MINs where operational staff indicated assault resulted in serious injury. In FY17 and FY18, the source of information became the number of workers' comp claims for employees assaulted by inmates that resulted in serious injury. If using workers' comp data for FY14: 24, FY15: 21, FY16: 33</t>
  </si>
  <si>
    <t>Female Institutions (Medium Security) Bed Utilization Rate</t>
  </si>
  <si>
    <t>Level 3 Bed Utilitzation</t>
  </si>
  <si>
    <t>Level 2 Bed Utilitzation</t>
  </si>
  <si>
    <t>Inmates participating in Eearned Work Credit jobs</t>
  </si>
  <si>
    <r>
      <t xml:space="preserve">Employability Skills Curriculum - What is being measured? </t>
    </r>
    <r>
      <rPr>
        <b/>
        <sz val="10"/>
        <color rgb="FF0070C0"/>
        <rFont val="Calibri Light"/>
        <family val="2"/>
        <scheme val="major"/>
      </rPr>
      <t xml:space="preserve">. </t>
    </r>
  </si>
  <si>
    <t>Among inmates in federal Title I high school programs, this measures the number who completed a curriculum of resume writing skills, interview skills, completing job applications, job search resources, and career interest surveys.</t>
  </si>
  <si>
    <t xml:space="preserve">Return to Prison Rate, overall </t>
  </si>
  <si>
    <t>This was phrased as "Three year recidivism rate in the FY 14, FY 15, and FY 16 Accountability Report</t>
  </si>
  <si>
    <t>*</t>
  </si>
  <si>
    <t/>
  </si>
  <si>
    <t>120 (SLC - PUSD)</t>
  </si>
  <si>
    <t>&lt;25.00%</t>
  </si>
  <si>
    <t>No longer using because reporting separate measures.</t>
  </si>
  <si>
    <r>
      <t xml:space="preserve">2013-14
</t>
    </r>
    <r>
      <rPr>
        <sz val="10"/>
        <color theme="1"/>
        <rFont val="Calibri Light"/>
        <family val="2"/>
        <scheme val="major"/>
      </rPr>
      <t>Results</t>
    </r>
  </si>
  <si>
    <r>
      <t xml:space="preserve">2014-15
</t>
    </r>
    <r>
      <rPr>
        <sz val="10"/>
        <color theme="1"/>
        <rFont val="Calibri Light"/>
        <family val="2"/>
        <scheme val="major"/>
      </rPr>
      <t xml:space="preserve">Results </t>
    </r>
  </si>
  <si>
    <r>
      <t>2015-16</t>
    </r>
    <r>
      <rPr>
        <sz val="10"/>
        <color theme="1"/>
        <rFont val="Calibri Light"/>
        <family val="2"/>
        <scheme val="major"/>
      </rPr>
      <t xml:space="preserve">
Results</t>
    </r>
  </si>
  <si>
    <r>
      <t xml:space="preserve">2016-17
</t>
    </r>
    <r>
      <rPr>
        <sz val="10"/>
        <color theme="1"/>
        <rFont val="Calibri Light"/>
        <family val="2"/>
        <scheme val="major"/>
      </rPr>
      <t>Results</t>
    </r>
  </si>
  <si>
    <r>
      <t xml:space="preserve">2017-18
</t>
    </r>
    <r>
      <rPr>
        <sz val="10"/>
        <color theme="1"/>
        <rFont val="Calibri Light"/>
        <family val="2"/>
        <scheme val="major"/>
      </rPr>
      <t>Results</t>
    </r>
  </si>
  <si>
    <r>
      <t xml:space="preserve">2018-19
</t>
    </r>
    <r>
      <rPr>
        <sz val="10"/>
        <color theme="1"/>
        <rFont val="Calibri Light"/>
        <family val="2"/>
        <scheme val="major"/>
      </rPr>
      <t>Target Results</t>
    </r>
  </si>
  <si>
    <r>
      <rPr>
        <u/>
        <sz val="10"/>
        <color theme="1"/>
        <rFont val="Calibri Light"/>
        <family val="2"/>
        <scheme val="major"/>
      </rPr>
      <t>*Agency Note</t>
    </r>
    <r>
      <rPr>
        <sz val="10"/>
        <color theme="1"/>
        <rFont val="Calibri Light"/>
        <family val="2"/>
        <scheme val="major"/>
      </rPr>
      <t>:  Columns containing asterisks denote whether the information in the cell to the left of the asterisk is newly-calculated/reported information or if it was previously reported on an Accountability Report. 
Asterisk = data is newly-calculated/reported. 
No asterisk = data appeared previously on a submitted Accountability Report</t>
    </r>
  </si>
  <si>
    <t>n/a</t>
  </si>
  <si>
    <t>Agency selected; Required by State or by Federal</t>
  </si>
  <si>
    <t>Note #</t>
  </si>
  <si>
    <t>Note</t>
  </si>
  <si>
    <t xml:space="preserve">Purpose of the provisions governing the sentencing of a person convicted of a crime is to prescribe sanctions that: (1) assure just punishment that is commensurate with the seriousness of the criminal conduct, taking into account attendant circumstances that may aggravate or mitigate the culpability of the offender; (2) deter criminal conduct; (3) provide for punishment that is necessary to hold the offender accountable for the crime and promote respect for the law; (4) assist the offender, when feasible, toward rehabilitation and restoration to the community as a lawful citizen; (5) confine the serious offender so as to remove and restrain him from further criminal acts when the confinement is in the interest of the public protection; (6) are understandable and clear to the offender, the victim, and the community; and
Whereas, incarceration, probation, and other forms of community supervision and fines are all recognized as punishment. 
</t>
  </si>
  <si>
    <r>
      <rPr>
        <sz val="10"/>
        <rFont val="Calibri Light"/>
        <family val="2"/>
        <scheme val="major"/>
      </rPr>
      <t>Does the agency</t>
    </r>
    <r>
      <rPr>
        <b/>
        <sz val="10"/>
        <rFont val="Calibri Light"/>
        <family val="2"/>
        <scheme val="major"/>
      </rPr>
      <t xml:space="preserve"> evaluate the outcome obtained by customers</t>
    </r>
    <r>
      <rPr>
        <sz val="10"/>
        <rFont val="Calibri Light"/>
        <family val="2"/>
        <scheme val="major"/>
      </rPr>
      <t xml:space="preserve"> / individuals who receive the service or product</t>
    </r>
    <r>
      <rPr>
        <b/>
        <sz val="10"/>
        <rFont val="Calibri Light"/>
        <family val="2"/>
        <scheme val="major"/>
      </rPr>
      <t xml:space="preserve"> </t>
    </r>
  </si>
  <si>
    <r>
      <rPr>
        <sz val="10"/>
        <rFont val="Calibri Light"/>
        <family val="2"/>
        <scheme val="major"/>
      </rPr>
      <t>Does the agency know the annual</t>
    </r>
    <r>
      <rPr>
        <b/>
        <sz val="10"/>
        <rFont val="Calibri Light"/>
        <family val="2"/>
        <scheme val="major"/>
      </rPr>
      <t xml:space="preserve"> # of potential customers? </t>
    </r>
  </si>
  <si>
    <r>
      <rPr>
        <sz val="10"/>
        <rFont val="Calibri Light"/>
        <family val="2"/>
        <scheme val="major"/>
      </rPr>
      <t>Does the agency know the annual</t>
    </r>
    <r>
      <rPr>
        <b/>
        <sz val="10"/>
        <rFont val="Calibri Light"/>
        <family val="2"/>
        <scheme val="major"/>
      </rPr>
      <t xml:space="preserve"> # of customers served? </t>
    </r>
  </si>
  <si>
    <r>
      <rPr>
        <sz val="10"/>
        <rFont val="Calibri Light"/>
        <family val="2"/>
        <scheme val="major"/>
      </rPr>
      <t xml:space="preserve">Does the agency </t>
    </r>
    <r>
      <rPr>
        <b/>
        <sz val="10"/>
        <rFont val="Calibri Light"/>
        <family val="2"/>
        <scheme val="major"/>
      </rPr>
      <t xml:space="preserve">evaluate customer satisfaction? </t>
    </r>
  </si>
  <si>
    <r>
      <rPr>
        <sz val="10"/>
        <rFont val="Calibri Light"/>
        <family val="2"/>
        <scheme val="major"/>
      </rPr>
      <t>Does the agency know the</t>
    </r>
    <r>
      <rPr>
        <b/>
        <sz val="10"/>
        <rFont val="Calibri Light"/>
        <family val="2"/>
        <scheme val="major"/>
      </rPr>
      <t xml:space="preserve"> cost it incurs, per unit, </t>
    </r>
    <r>
      <rPr>
        <sz val="10"/>
        <rFont val="Calibri Light"/>
        <family val="2"/>
        <scheme val="major"/>
      </rPr>
      <t>to provide the service or product?</t>
    </r>
    <r>
      <rPr>
        <b/>
        <sz val="10"/>
        <rFont val="Calibri Light"/>
        <family val="2"/>
        <scheme val="major"/>
      </rPr>
      <t xml:space="preserve"> </t>
    </r>
  </si>
  <si>
    <r>
      <rPr>
        <sz val="10"/>
        <rFont val="Calibri Light"/>
        <family val="2"/>
        <scheme val="major"/>
      </rPr>
      <t>Does the law allow the agency to</t>
    </r>
    <r>
      <rPr>
        <b/>
        <sz val="10"/>
        <rFont val="Calibri Light"/>
        <family val="2"/>
        <scheme val="major"/>
      </rPr>
      <t xml:space="preserve"> charge for the service or product?</t>
    </r>
  </si>
  <si>
    <r>
      <t xml:space="preserve">Additional comments from agency </t>
    </r>
    <r>
      <rPr>
        <sz val="10"/>
        <rFont val="Calibri Light"/>
        <family val="2"/>
        <scheme val="major"/>
      </rPr>
      <t>(optional)</t>
    </r>
  </si>
  <si>
    <t>24-1-40; 24-1-130</t>
  </si>
  <si>
    <t xml:space="preserve">The agency would be unable to carry out our mission. </t>
  </si>
  <si>
    <t xml:space="preserve">The agency would not function in a streamlined, cohesive manner. </t>
  </si>
  <si>
    <t xml:space="preserve">Identify key program area descriptions and expenditures and link those to key financial and performance results measures in the Accountability Report </t>
  </si>
  <si>
    <t>117.29 (2018-19 Appropriations Bill H.4950)</t>
  </si>
  <si>
    <t>Prohibit employee from holding two elected positions</t>
  </si>
  <si>
    <t>Constitution, Article VI, Section 3</t>
  </si>
  <si>
    <t xml:space="preserve">Employees holding more than one elected position may cause a conflict. </t>
  </si>
  <si>
    <t xml:space="preserve">Citizen tax payers. </t>
  </si>
  <si>
    <t xml:space="preserve">Increase salary of "certified instructional personnel"  in accordance with State increase
</t>
  </si>
  <si>
    <t>65.3 (2018-19 Appropriations Bill H.4950)</t>
  </si>
  <si>
    <t>65.18 (2018-19 Appropriations Bill H.4950)</t>
  </si>
  <si>
    <t>Determine amount of special assignment pay for appropriate staff</t>
  </si>
  <si>
    <t>Replace applicable employee property if damaged or destroyed by inmate</t>
  </si>
  <si>
    <t>117.17 (2018-19 Appropriations Bill H.4950)</t>
  </si>
  <si>
    <t>Establish guidelines for replacement of employee property damaged by inmates</t>
  </si>
  <si>
    <t>Meals during emergencies or emergency simulation exercises, provide to employees</t>
  </si>
  <si>
    <t>65.27 (2018-19 Appropriations Bill H.4950)</t>
  </si>
  <si>
    <t>See those below</t>
  </si>
  <si>
    <t>SC Department of Education, Federal Emergency Management Agency, U.S. Department of Agriculture, SC Department of Public Safety</t>
  </si>
  <si>
    <t xml:space="preserve">Deposit funds received from private entities for processing electronic transfers into the E.H. Cooper Trust Fund, into the "Inmate Welfare Fund" and spend for benefit of inmate population
</t>
  </si>
  <si>
    <t>65.14 (2018-19 Appropriations Bill H.4950)</t>
  </si>
  <si>
    <t>Retain Purchase Card Program rebates to support operations</t>
  </si>
  <si>
    <t>117.59 (2018-19 Appropriations Bill H.4950)</t>
  </si>
  <si>
    <t>117.9 (2018-19 Appropriations Bill H.4950)</t>
  </si>
  <si>
    <t>Do not transfer more than 20% of funds appropriated to a certain program, to another program</t>
  </si>
  <si>
    <t xml:space="preserve">Provide details of any transfer of appropriated funds between agency programs, when requested by a member of the General Assembly </t>
  </si>
  <si>
    <t xml:space="preserve">Utilize agency appropriated funds to avoid a deficit
</t>
  </si>
  <si>
    <t>117.81 (2018-19 Appropriations Bill H.4950)</t>
  </si>
  <si>
    <t>Do not withhold services to carry forward general funds</t>
  </si>
  <si>
    <t>117.23 (2018-19 Appropriations Bill H.4950)</t>
  </si>
  <si>
    <t>Carry forward up to 10% of unspent general appropriated funds from prior fiscal year</t>
  </si>
  <si>
    <t>Transfer $20,500 each month to Attorney General's office for distribution through the State Victims Assistance Program</t>
  </si>
  <si>
    <t>117.94 (2018-19 Appropriations Bill H.4950)</t>
  </si>
  <si>
    <t>Programs, Reentry, and Rehabilitative Services</t>
  </si>
  <si>
    <t>Retain, for general operating purposes, reimbursements for expenses incurred in a prior fiscal year</t>
  </si>
  <si>
    <t>65.10 (2018-19 Appropriations Bill H.4950)</t>
  </si>
  <si>
    <t>Submit year-end financial documents to the Office of the Comptroller General</t>
  </si>
  <si>
    <t>118.1 (2018-19 Appropriations Bill H.4950)</t>
  </si>
  <si>
    <t>Provide links to websites of any agencies that provide SCDC monthly procurement card statements</t>
  </si>
  <si>
    <t>117.84 (2018-19 Appropriations Bill H.4950)</t>
  </si>
  <si>
    <t>24-1-20; 24-1-30</t>
  </si>
  <si>
    <t>117.95 (2018-19 Appropriations Bill H.4950)</t>
  </si>
  <si>
    <t>Department of Probation, Parole and Pardon</t>
  </si>
  <si>
    <t>Department of Probation, Parole, and Pardon</t>
  </si>
  <si>
    <t>24-26-20</t>
  </si>
  <si>
    <r>
      <t xml:space="preserve">Participate, as a member of the S.C. Sentencing Guidelines Commission, in selection of a staff director
</t>
    </r>
    <r>
      <rPr>
        <b/>
        <i/>
        <sz val="10"/>
        <color theme="1"/>
        <rFont val="Calibri Light"/>
        <family val="2"/>
        <scheme val="major"/>
      </rPr>
      <t/>
    </r>
  </si>
  <si>
    <t>24-26-30 and 24-26-40</t>
  </si>
  <si>
    <t>Employees, Not Inmates</t>
  </si>
  <si>
    <t>24-26-60</t>
  </si>
  <si>
    <t>Detain prisoners when directed to do so</t>
  </si>
  <si>
    <t>See below</t>
  </si>
  <si>
    <t>Only those currently in safekeeping custody.</t>
  </si>
  <si>
    <t xml:space="preserve">Yes - See Note 2 at end of chart.  </t>
  </si>
  <si>
    <t>Detain inmates when directed by law enforcement or Governor</t>
  </si>
  <si>
    <t>Detain inmates under direction of the Federal government</t>
  </si>
  <si>
    <t>Operations: Central Classification</t>
  </si>
  <si>
    <t>Immigration and Customs Enforcement</t>
  </si>
  <si>
    <t xml:space="preserve">Care and custody of housing illegal aliens, Retain funds received from US DOJ and the State Criminal Alien Assistance Program to offset expenses for </t>
  </si>
  <si>
    <t>65.4 (2018-19 Appropriations Bill H.4950)</t>
  </si>
  <si>
    <t>Admit prisoners at SCDC facilities</t>
  </si>
  <si>
    <t>Operations; Central Classification</t>
  </si>
  <si>
    <t>Accept new inmates from each local facility</t>
  </si>
  <si>
    <t>65.19 (2018-19 Appropriations Bill H.4950)</t>
  </si>
  <si>
    <t xml:space="preserve">Determine admissions schedule for inmates </t>
  </si>
  <si>
    <t xml:space="preserve">Process inmates at a Reception and Evaluation Center </t>
  </si>
  <si>
    <t>65.24 (2018-19 Appropriations Bill H.4950)</t>
  </si>
  <si>
    <t>DNA samples from inmates, obtain from those who are legally required to submit</t>
  </si>
  <si>
    <t>State Law Enforcement Division, other law enforcement agencies.</t>
  </si>
  <si>
    <t>Collect fee for DNA sample from inmates and submit to State Treasurer</t>
  </si>
  <si>
    <t>Transfer collected DNA fees to State Law Enforcement Division to offset the expenses incurred to operate the State DNA Database program</t>
  </si>
  <si>
    <t>117.31 (2018-19 Appropriations Bill H.4950)</t>
  </si>
  <si>
    <t>24-23-10 and 24-23-20</t>
  </si>
  <si>
    <t>24-3-20 (A) and 24-3-30(A)</t>
  </si>
  <si>
    <t>Establish rules and regulations for separation of inmates</t>
  </si>
  <si>
    <t>Increase in violence towards staff , inmates and general public</t>
  </si>
  <si>
    <t>Confine juvenile offenders separately from older inmates</t>
  </si>
  <si>
    <t>S.C. Constitution , Article XII, Section 3</t>
  </si>
  <si>
    <t>Department of Juvenile Justice</t>
  </si>
  <si>
    <t>Separate males and females in all prison facilities</t>
  </si>
  <si>
    <t xml:space="preserve">For protection of inmate and public, separate institutions have been establish for housing of male and female offenders. </t>
  </si>
  <si>
    <t>Consider proximity to home in inmate facility assignment</t>
  </si>
  <si>
    <t>24-3-30(B)</t>
  </si>
  <si>
    <t>24-3-30(A)</t>
  </si>
  <si>
    <t>Maintain statute requiring mutual approval for state inmates to be placed at local detention facilities.</t>
  </si>
  <si>
    <t>Other criminal justice agencies, judiciary</t>
  </si>
  <si>
    <t>24-3-30(C)</t>
  </si>
  <si>
    <t>Maintain statute allowing SCDC to remove state inmates when circumstances warrant doing so.</t>
  </si>
  <si>
    <t>Other law enforcement agencies</t>
  </si>
  <si>
    <t>Transfer designated inmates to other institutions when necessary</t>
  </si>
  <si>
    <t xml:space="preserve">Constitution, Article XII, Section 9 </t>
  </si>
  <si>
    <t>Extend limits of place of confinement for trustworthy inmates in specific situations (see work release, medical, etc. deliverables)</t>
  </si>
  <si>
    <t>Operations; Programs, Reentry, and Rehabilitative Services</t>
  </si>
  <si>
    <t>Interstate Corrections Compact</t>
  </si>
  <si>
    <t>24-11-20 and 24-11-30</t>
  </si>
  <si>
    <t>Increase security risk by limiting the assignment options of the inmates.</t>
  </si>
  <si>
    <t>Comply with the Federal Prison Rape Elimination Act</t>
  </si>
  <si>
    <t>PREA - 115.5 et al</t>
  </si>
  <si>
    <t>Operations; Legal and Compliance</t>
  </si>
  <si>
    <t xml:space="preserve">Yes - Inmate population at all 21 prisons </t>
  </si>
  <si>
    <t>Sick or dying family members of inmates, provide inmates ability to visit</t>
  </si>
  <si>
    <t>24-3-220(A)</t>
  </si>
  <si>
    <t>Verify inmate relatives prior to allowing inmate to visit sick or dying family member</t>
  </si>
  <si>
    <t>24-3-220(B)</t>
  </si>
  <si>
    <t>Notify victims and inmate relatives, when applicable, prior to inmate visiting sick or dying family member</t>
  </si>
  <si>
    <t>24-3-220(D)</t>
  </si>
  <si>
    <t>Provide transportation for inmates visiting sick or dying family member</t>
  </si>
  <si>
    <t>24-3-220(C)</t>
  </si>
  <si>
    <t>Collect funds for transportation of inmates to visit sick or dying family member</t>
  </si>
  <si>
    <t xml:space="preserve">Terminally ill inmates, extend limits of confinement for </t>
  </si>
  <si>
    <t>24-21-715(B)</t>
  </si>
  <si>
    <t>24-13-210(E-F) and 24-13-220</t>
  </si>
  <si>
    <t>Follow the rules in 24-13-40 and 24-13-175 when calculating time served by a inmate</t>
  </si>
  <si>
    <t>24-13-40; 24-13-175</t>
  </si>
  <si>
    <t>Release inmates, required to serve sentence of 6 months or more, on the first day of the last month of their sentence (with exceptions for weekends)</t>
  </si>
  <si>
    <t>65.13 (2018-19 Appropriations Bill H.4950)</t>
  </si>
  <si>
    <t>Provide clothing to newly released inmates</t>
  </si>
  <si>
    <t>24-3-180; 24-1-130</t>
  </si>
  <si>
    <t>Collect funds from State treasurer for clothing to newly released inmates</t>
  </si>
  <si>
    <t>Provide transportation to newly released inmates</t>
  </si>
  <si>
    <t>Collect funds from State treasurer for transportation to newly released inmates</t>
  </si>
  <si>
    <t>Establish, with the Department of Administration, operating capacities of the prison system</t>
  </si>
  <si>
    <t>24-22-160</t>
  </si>
  <si>
    <t>Operations; Resource and Information Management</t>
  </si>
  <si>
    <t>Certify, with the Department of Administration, current, or establish new, operating capacities of the prison system, at least quarterly</t>
  </si>
  <si>
    <t>Create additional facility within Kirkland Correctional Institute to hold overflow inmates for Reception and Evaluation Center processing</t>
  </si>
  <si>
    <t>Utilize funds appropriated in the General Appropriations Act specifically to accomplish the Quota Elimination initiative and to open a 96-bed unit at the MacDougall Correctional Institution and the 192-bed housing units at Kirkland Correctional Institution.  The funds may not be transferred to any other program or used for any other purpose</t>
  </si>
  <si>
    <t>Use funds generated from sale of real property to offset renovation and maintenance capital expenses</t>
  </si>
  <si>
    <t>65.11 (2018-19 Appropriations Bill H.4950)</t>
  </si>
  <si>
    <t>65.20 (2018-19 Appropriations Bill H.4950)</t>
  </si>
  <si>
    <t>Continued support for the law requiring plans review.</t>
  </si>
  <si>
    <t>Office of State Fire Marshal</t>
  </si>
  <si>
    <t>Continued support for the law requiring advance notice of project completion.</t>
  </si>
  <si>
    <t>Youthful Offender Division, establish, appoint necessary staff, and provide facilities within SCDC for the division</t>
  </si>
  <si>
    <t>24-19-10 and 24-19-20, 24-19-70</t>
  </si>
  <si>
    <t>Inability to provide youthful offender services thereby increasing potential recidivism for this population.</t>
  </si>
  <si>
    <t>Youthful offender would not be prepared for successful reentry.</t>
  </si>
  <si>
    <t>Make recommendations for general treatment and correction policies and procedures for youthful offender program</t>
  </si>
  <si>
    <t xml:space="preserve">Make any other necessary recommendations for youthful offender program </t>
  </si>
  <si>
    <t>Misinformation provided to the public.</t>
  </si>
  <si>
    <t>Adopt and publish rules for the Youthful Offender Division</t>
  </si>
  <si>
    <t>Designate the minimum security institutions, under the control of SCDC, that will provide treatment and correction of youthful offenders AND, if possible, utilize those institutions only for youthful offenders</t>
  </si>
  <si>
    <t>There is great potential for harm to the public and the YOA population if housed in minimum security institutions.</t>
  </si>
  <si>
    <t xml:space="preserve">Separate youthful offenders from other offenders </t>
  </si>
  <si>
    <t>Separate youthful offenders based on treatment needs</t>
  </si>
  <si>
    <t xml:space="preserve">Potential for revictimization if inmates are not appropriately housed for treatment. </t>
  </si>
  <si>
    <t xml:space="preserve">Allow Attorney General to review current juvenile justice confinement policies SCDC thinks may jeopardize federal grant funds before making changes to the policies
</t>
  </si>
  <si>
    <t>117.53 (2018-19 Appropriations Bill H.4950)</t>
  </si>
  <si>
    <t>Transfer youthful offenders between facilities if needed</t>
  </si>
  <si>
    <t>Take youthful offenders into custody for treatment and supervisions, as ordered by the court</t>
  </si>
  <si>
    <t>24-19-50(3-5)</t>
  </si>
  <si>
    <t>Would not be able to carry out the sentence awarded by the court.</t>
  </si>
  <si>
    <t>Evaluate and observe youthful offenders at Reception and Evaluation Centers as ordered by the court</t>
  </si>
  <si>
    <t>24-19-50(1), (2)</t>
  </si>
  <si>
    <t>Maintain a program with Dept. of Vocational Rehabilitation involving operation of reception and evaluation centers for youthful offender program</t>
  </si>
  <si>
    <t>SCDC does not do this and there is no agreement in place.</t>
  </si>
  <si>
    <t>SCDC does not do this and there are no studies conducted.</t>
  </si>
  <si>
    <t xml:space="preserve">Interview youthful offenders, review all reports applicable to offender, and make necessary recommendations as soon as practicable after offender is committed
</t>
  </si>
  <si>
    <t>1.  Continue to be innovative in passing legislation that impacts this population</t>
  </si>
  <si>
    <t xml:space="preserve">Report findings of study of committed youthful offender and recommendations for the individual offender's treatment </t>
  </si>
  <si>
    <t>Report findings and recommendations for sentencing youthful offenders evaluated in Reception and Evaluation Centers</t>
  </si>
  <si>
    <t>If not properly sentenced could remain on the street to commit further criminal acts</t>
  </si>
  <si>
    <t>Make recommendations for release (conditional and unconditional) of inmates in youthful offender program</t>
  </si>
  <si>
    <t>24-19-120(A)</t>
  </si>
  <si>
    <t>YEs</t>
  </si>
  <si>
    <t>Increased risk to public safety, increased crime, and misuse of  correctional resources</t>
  </si>
  <si>
    <t>24-19-110(D)</t>
  </si>
  <si>
    <t>24-19-120(B)</t>
  </si>
  <si>
    <t>Revictimization through premature release.</t>
  </si>
  <si>
    <t>24-19-110(A)</t>
  </si>
  <si>
    <t>Increased risk to public safety and potential for recidivism.</t>
  </si>
  <si>
    <t>Increased risk to public safety.</t>
  </si>
  <si>
    <t>Risk of invalid release.</t>
  </si>
  <si>
    <t>24-19-110(B)</t>
  </si>
  <si>
    <t>Misuse of  correctional resources</t>
  </si>
  <si>
    <t>Provide the youthful offender an opportunity to appear before the SCDC Youthful Offender Division before revoking or modifying the offender's previous conditional release order</t>
  </si>
  <si>
    <t>Increased crime from youthful offenders on supervised release.</t>
  </si>
  <si>
    <t>Revoke or modify previous conditional release order of a youthful offender, after taking actions necessary to return youthful offender to custody and providing the youthful offender an opportunity to appear before the SCDC Youthful Offender Division</t>
  </si>
  <si>
    <t>24-19-110(C)</t>
  </si>
  <si>
    <t>Misuse of  correctional resources through over supervision.</t>
  </si>
  <si>
    <t>Youthful offenders conditionally released, appoint agents to supervise</t>
  </si>
  <si>
    <t>Increased crime and violence.</t>
  </si>
  <si>
    <t>Encourage formation of voluntary organizations composed of members who will serve without compensation as voluntary supervisory agents and sponsors</t>
  </si>
  <si>
    <t>Define powers and duties of voluntary supervisory agents and sponsors in regulation</t>
  </si>
  <si>
    <t>SCDC does not utilize the offender management system</t>
  </si>
  <si>
    <t>Do not initiate the offender management system, or enroll inmates into it, unless the  program is "appropriately funded" with general funds from the state</t>
  </si>
  <si>
    <t>24-22-150</t>
  </si>
  <si>
    <t>Utilize the definitions in 24-22-20 when applying laws within the "Offender Management System Act"</t>
  </si>
  <si>
    <t>24-22-20</t>
  </si>
  <si>
    <t>Establish disciplinary procedures for reintegration centers</t>
  </si>
  <si>
    <t>24-22-120</t>
  </si>
  <si>
    <t>Work with PPP to develop procedures for revocation of offender management system status</t>
  </si>
  <si>
    <t>24-22-80</t>
  </si>
  <si>
    <t>24-22-110</t>
  </si>
  <si>
    <t xml:space="preserve">Transport inmates enrolled in the offender management system to an SCDC Reintegration Center for evaluation </t>
  </si>
  <si>
    <t>24-22-90</t>
  </si>
  <si>
    <t>24-22-60</t>
  </si>
  <si>
    <t>Discipline or remove inmates that are enrolled in the offender management system at Reintegration Centers, pursuant to agency procedures, when necessary</t>
  </si>
  <si>
    <t>Revoke offender management system status if necessary</t>
  </si>
  <si>
    <t xml:space="preserve">Do not release inmates on the offender management system status on supervised furlough </t>
  </si>
  <si>
    <t>24-22-130</t>
  </si>
  <si>
    <t xml:space="preserve">Do not give parole hearings to inmates on the offender management system status </t>
  </si>
  <si>
    <t>If funds for offender management system are exhausted, terminate the system until "appropriate funding" has been provided from the general funds of the State.</t>
  </si>
  <si>
    <t>Home detention program, establish</t>
  </si>
  <si>
    <t xml:space="preserve">Establish regulations for home detention programs, as outlined in this statute, if the agency implements a home detention program </t>
  </si>
  <si>
    <t>Allow eligible inmates to submit applications for home detention programs (if such program is available in the jurisdiction) as an alternative to specified correctional programs</t>
  </si>
  <si>
    <t>24-13-1520 and 24-13-1530</t>
  </si>
  <si>
    <t xml:space="preserve">Allow victims to provide input on an inmates home detention sentence </t>
  </si>
  <si>
    <t>24-13-1570(D)</t>
  </si>
  <si>
    <t>Notify home detention participants of consequences for violations of program</t>
  </si>
  <si>
    <t>24-13-1570(B-C)</t>
  </si>
  <si>
    <t xml:space="preserve">Determine which inmates participating in the home detention program must use electronic monitoring devices </t>
  </si>
  <si>
    <t>Receive, from inmates in home detention program, change of residence request and determine whether to approve request</t>
  </si>
  <si>
    <t>24-13-1570(A)</t>
  </si>
  <si>
    <t>Responsibility of PPP, not SCDC</t>
  </si>
  <si>
    <t>24-21-1310(A-B)</t>
  </si>
  <si>
    <t>24-21-1320</t>
  </si>
  <si>
    <t>Inmates would remain on the street</t>
  </si>
  <si>
    <t>24-13-710 and 24-13-720</t>
  </si>
  <si>
    <t xml:space="preserve">Ensure the cooperative agreement with the Dept. of Probation, Parole, and Pardon for the supervised furlough program specifies the responsibility and authority of each agency in implementing the program
</t>
  </si>
  <si>
    <t xml:space="preserve">Ensure the written guidelines for the supervised furlough program state as a condition to participate in the program, certain inmates must agree to be subject to search or seizure, without a search warrant, with or without cause, of the inmate's person, any vehicle the inmate owns or is driving, and any of the inmate's possessions (unless procedures for the program, which were developed jointly by SCDC and Dept. of Probation, Parole, and Pardon, state PPP is responsible for doing this)
</t>
  </si>
  <si>
    <t>Prohibit certain inmates from participating in furlough program unless certain conditions are met</t>
  </si>
  <si>
    <t>24-23-10, 24-23-30, 24-23-40</t>
  </si>
  <si>
    <t xml:space="preserve">Community program electronic and telephone monitoring, charge fee for monitoring to inmates in the programs
</t>
  </si>
  <si>
    <t>65.15 (2018-19 Appropriations Bill H.4950)</t>
  </si>
  <si>
    <t xml:space="preserve">Require, if funding is appropriated. </t>
  </si>
  <si>
    <t xml:space="preserve">Recidivism and potential death by overdose of untreated inmates. </t>
  </si>
  <si>
    <t xml:space="preserve">No </t>
  </si>
  <si>
    <t xml:space="preserve">Work with Dept. of Alcohol and Other Drug Abuse Services to develop standards, policies, and procedures for operation of the alcohol and drug rehabilitation centers, including, but not limited to counseling and discipline </t>
  </si>
  <si>
    <t>24-13-1940</t>
  </si>
  <si>
    <t xml:space="preserve">Require, contingent upon funding </t>
  </si>
  <si>
    <t>Allow Dept. of Alcohol and Other Drug Abuse Services to provide alcohol and drug abuse intervention, prevention, and treatment services for offenders sentenced to a center for alcohol and drug rehabilitation</t>
  </si>
  <si>
    <t>Maintain security of inmates in alcohol and drug rehabilitation centers</t>
  </si>
  <si>
    <t>Submit monthly reports to general sessions court about the availability of bed space in alcohol and drug rehabilitation centers</t>
  </si>
  <si>
    <t>24-13-130 and 33-2</t>
  </si>
  <si>
    <t>24-13-1320(A)</t>
  </si>
  <si>
    <t>Determine which facilities are classified as a shock incarceration facility; Establish shock incarceration programs only at appropriate facilities; Do not establish shock incarceration programs at facilities the SCDC director has not classified as a shock incarceration facility</t>
  </si>
  <si>
    <t>24-13-1320(B)</t>
  </si>
  <si>
    <t xml:space="preserve">Operations </t>
  </si>
  <si>
    <t>24-13-1330(A)</t>
  </si>
  <si>
    <t>24-13-1330(B)</t>
  </si>
  <si>
    <t xml:space="preserve">Eligibility restrictions may be interpreted as  discriminatory in nature.  </t>
  </si>
  <si>
    <t>24-13-1330(D)</t>
  </si>
  <si>
    <t>24-13-1330(C)</t>
  </si>
  <si>
    <t>24-13-1330(E)</t>
  </si>
  <si>
    <t xml:space="preserve">24-13-1330(D) and (E) </t>
  </si>
  <si>
    <t>24-13-1320(C)</t>
  </si>
  <si>
    <t>Ensure legislation allows SCDC to continue.</t>
  </si>
  <si>
    <t>24-13-2120 and 24-13-2130(A)</t>
  </si>
  <si>
    <t>Loss of inter-agency agreements would result in loss of multiple comprehensive opportunities and services to offenders.</t>
  </si>
  <si>
    <t>Department of Employment and Workforce</t>
  </si>
  <si>
    <t>Adopt polices necessary to implement the offender employment preparation program memorandum of understanding</t>
  </si>
  <si>
    <t>Prepare and submit an annual report on the offender employment preparation program to the agencies that are part of the program's memorandum of understanding</t>
  </si>
  <si>
    <t>24-13-2140(6)</t>
  </si>
  <si>
    <t>24-13-2140(7)</t>
  </si>
  <si>
    <t xml:space="preserve">Loss of services and training to offenders that SCDC does not have staffing to provide.  </t>
  </si>
  <si>
    <t>Funding for programs and entities such as Alston Wilkes who provide invaluable training and services to offenders prior to release.</t>
  </si>
  <si>
    <t>Coordinate efforts of all state agencies affected by the offender employment preparation program</t>
  </si>
  <si>
    <t>Work In Progress</t>
  </si>
  <si>
    <t>Reevaluating previous instrument</t>
  </si>
  <si>
    <t>As part of the offender employment preparation program, develop policies/standards for assessment, training, and referral services</t>
  </si>
  <si>
    <t>24-13-2140(1)</t>
  </si>
  <si>
    <t>Inform and assist other agencies to carry out the objectives of the offender employment preparation program</t>
  </si>
  <si>
    <t>24-13-2140(4)</t>
  </si>
  <si>
    <t>Obtain information to determine actions needed to create or modify services provided through the offender employment preparation program</t>
  </si>
  <si>
    <t>24-13-2140(2)</t>
  </si>
  <si>
    <t>Disseminate information about the offender employment preparation program services statewide</t>
  </si>
  <si>
    <t>24-13-2140(3)</t>
  </si>
  <si>
    <t xml:space="preserve">Inform inmates about post release job training and employment referral services available through the offender employment preparation program </t>
  </si>
  <si>
    <t>24-13-2140(5)</t>
  </si>
  <si>
    <t>As part of the offender employment preparation program, inform inmates about services available from Dept. of Alcohol and Other Drug Abuse Services</t>
  </si>
  <si>
    <t>As part of the offender employment preparation program, inform inmates about services available from Dept. of Mental Health</t>
  </si>
  <si>
    <t>SC Department of Mental Health</t>
  </si>
  <si>
    <t>As part of the offender employment preparation program, inform inmates about services available from Office of Veterans Affairs</t>
  </si>
  <si>
    <t>24-13-2130(B)</t>
  </si>
  <si>
    <t>SC Department of Motor Vehicles</t>
  </si>
  <si>
    <t xml:space="preserve">Inmates released without IDs struggle to connect with services that require legal identification. </t>
  </si>
  <si>
    <t>Support initiatives that provide legal IDs/driver's license to offenders at the time of release to facilitate connection to essential services.</t>
  </si>
  <si>
    <t>24-3-20 (B)</t>
  </si>
  <si>
    <t>24-13-125(A)</t>
  </si>
  <si>
    <t>Placement of inmates that could pose a risk to the public.</t>
  </si>
  <si>
    <t>Placement of inmates would pose a risk to the victim.</t>
  </si>
  <si>
    <t>Ensure all inmates assigned work detail outside of the jail wear a statewide uniform, except those exempt by the agency director</t>
  </si>
  <si>
    <t>Collect inmate wages from employers</t>
  </si>
  <si>
    <t>24-3-40(A)</t>
  </si>
  <si>
    <t>Make appropriate deductions from inmate wages</t>
  </si>
  <si>
    <t>Return appropriate wages to inmate at release</t>
  </si>
  <si>
    <t>24-3-40(B)</t>
  </si>
  <si>
    <t>Charge work release program participants a daily fee when transportation is provided</t>
  </si>
  <si>
    <t>65.17 (2018-19 Appropriations Bill H.4950)</t>
  </si>
  <si>
    <t>24-3-20 (C)</t>
  </si>
  <si>
    <t>Department of Transportation</t>
  </si>
  <si>
    <t>24-1-290(A) and (D)</t>
  </si>
  <si>
    <t>24-1-290(C) and (D)</t>
  </si>
  <si>
    <t>Companies' costs increase and won't work with SCDC without consistency</t>
  </si>
  <si>
    <t>Department of Commerce, Department of Employment and Workforce, Department of Administration</t>
  </si>
  <si>
    <t>Provide required notice, and obtain necessary certification prior to entering or renewing contracts with private sector service entities that want to hire inmates through the prison industries program
Public notice sent to newspaper and circulated once a week for two consecutive weeks;
Notice must include: description of work to be performed, the intent to contract for inmate labor, and provide that objections to the proposed hiring of prison labor may be filed with the Department of Commerce within thirty days of the last date that the notice appear;
Department of Commerce must certify that an unfair competitive wage disadvantage to the local economy is not created by each new contract for prison labor</t>
  </si>
  <si>
    <t>24-1-290(B) and (D)</t>
  </si>
  <si>
    <t>SC Department of Commerce, Department of Employment and Workforce</t>
  </si>
  <si>
    <t>Lack of accountability of funds may threaten the stability as a income-producing entity.</t>
  </si>
  <si>
    <t xml:space="preserve">1.  Continue to support the Prison Industries concept.
2. Allow agency to continue operations and maintain responsibility. 
</t>
  </si>
  <si>
    <t>Submit audit report of prison industries  program (as the term is defined in 24-1-290, not as the term is defined in 24-3-320) to the Senate Corrections and Penology Committee and the House Medical, Military, Public and Municipal Affairs Committee, annually</t>
  </si>
  <si>
    <t>24-1-290(D)</t>
  </si>
  <si>
    <t>24-3-130(A)</t>
  </si>
  <si>
    <t>Accept applications from state agency, county, municipality, or public service district for use of inmate labor on public improvement or development project</t>
  </si>
  <si>
    <t>Establish appropriate contracts for inmate labor on public improvement or development projects for state agency, county, municipality, or public service district</t>
  </si>
  <si>
    <t>24-3-130(B)</t>
  </si>
  <si>
    <t>Determine if state agency, county, municipality, or public service district can properly supervise inmate labor on public improvement or development projects</t>
  </si>
  <si>
    <t xml:space="preserve">Designate supervision and control of inmate labor on public improvement or development projects for state agency, county, municipality, or public service district
</t>
  </si>
  <si>
    <t>Provide correctional officers if state agency, county, municipality, or public service district cannot adequately supervise inmate labor on public improvement or development projects</t>
  </si>
  <si>
    <t>Collect reimbursement from state agency, county, municipality, or public service district for providing correctional officers to supervise inmate labor on public improvement or development projects, if state agency, etc. cannot adequately supervise inmate labor</t>
  </si>
  <si>
    <t>Consider an inmate who does not remain within the extended limits of his confinement or return within the time prescribed to the places of confinement designated by the director, as an escapee</t>
  </si>
  <si>
    <t>24-13-660(E-F)</t>
  </si>
  <si>
    <t>Ensure legislation allows for the agency to continue this practice.</t>
  </si>
  <si>
    <t>Other state agencies that contract with SCDC to provide inmate labor</t>
  </si>
  <si>
    <t>24-13-660(D)</t>
  </si>
  <si>
    <t>24-13-660(A-B)</t>
  </si>
  <si>
    <t>24-13-660(C)</t>
  </si>
  <si>
    <t>No harm to the public; however, this is an important part of our mission statement.</t>
  </si>
  <si>
    <t>Inappropriate assignments may result in escapes.</t>
  </si>
  <si>
    <t xml:space="preserve">Department of Transportation </t>
  </si>
  <si>
    <t>Utilize and monitor inmate laborers for state house landscaping</t>
  </si>
  <si>
    <r>
      <t xml:space="preserve">Collect reimbursement for inmate laborers from Clemson University
</t>
    </r>
    <r>
      <rPr>
        <b/>
        <i/>
        <sz val="10"/>
        <color theme="1"/>
        <rFont val="Calibri Light"/>
        <family val="2"/>
        <scheme val="major"/>
      </rPr>
      <t/>
    </r>
  </si>
  <si>
    <t>Collect funds from state institutions utilizing inmate labor by any act or joint resolution of the General Assembly for transportation, guarding, clothing, feeding, and medial attention for the inmates while working for the institution</t>
  </si>
  <si>
    <t>Inmates in community settings may not be properly accounted for.</t>
  </si>
  <si>
    <t>Maintain arrangement as it currently exists.</t>
  </si>
  <si>
    <t>Other law enforcement agencies.</t>
  </si>
  <si>
    <t>Develop standards for SCDC inmates housed at local detention facilities for: voluntary work programs established pursuant to Section 24-13-235 (labor on public works or ways)</t>
  </si>
  <si>
    <t xml:space="preserve">Monitor and enforce standards for SCDC inmates housed at local detention facilities for: local public work programs pursuant to Section 17-25-70 (Authority of local officials to require able-bodied convicted persons to perform labor in public interest)
</t>
  </si>
  <si>
    <t>Idle inmates pose harm to staff and other inmates and possibly the public.</t>
  </si>
  <si>
    <t>Without established rules and regulations, staff, volunteers, and the public are at risk of harm.</t>
  </si>
  <si>
    <t>24-3-20(D)</t>
  </si>
  <si>
    <t>Allow agency to maintain based on current statute.</t>
  </si>
  <si>
    <t>24-23-110</t>
  </si>
  <si>
    <t>Award work credits to eligible inmates</t>
  </si>
  <si>
    <t>24-13-230(A), (B), (E) and 24-13-730</t>
  </si>
  <si>
    <t>Determine and publish the amount of credit available for each work duty classification</t>
  </si>
  <si>
    <t>24-13-230(C)-(E) and 24-13-730</t>
  </si>
  <si>
    <t>Follow the rules in 24-13-230 when applying work credits</t>
  </si>
  <si>
    <t>24-13-230(C)-(E); 24-13-730; 24-27-220; and 24-13-150(B)</t>
  </si>
  <si>
    <t>Agency policy has been established to revoke work, education and goodtime  credits when necessary. No other credits are awarded.  Failure will result in incorrect sentence calculations.</t>
  </si>
  <si>
    <t>24-13-125(B)</t>
  </si>
  <si>
    <t>Agency policy has been established to revoke work, credits when necessary. Failure will result in incorrect sentence calculations.</t>
  </si>
  <si>
    <t>24-3-330(A)</t>
  </si>
  <si>
    <t>24-3-330(B)</t>
  </si>
  <si>
    <t>117.25 (2018-19 Appropriations Bill H.4950)</t>
  </si>
  <si>
    <t xml:space="preserve">Prohibit sale of items produced by inmates to private sector parties, with certain exceptions </t>
  </si>
  <si>
    <t>Develop a catalog of prison-made products for national distribution</t>
  </si>
  <si>
    <t>Distribute catalog of products and services to a state agency, when requested by the state agency</t>
  </si>
  <si>
    <t>Require state agencies report estimates of the kind and amount of items, within the catalogue of items produced by inmates, reasonably required for the upcoming fiscal year</t>
  </si>
  <si>
    <t>State Treasurer</t>
  </si>
  <si>
    <t>Utilize prison industry funds to benefit the inmate population or cover operational costs</t>
  </si>
  <si>
    <t>65.9 (2018-19 Appropriations Bill H.4950)</t>
  </si>
  <si>
    <t>Carry forward any funds remaining in the prison industry fund at year-end</t>
  </si>
  <si>
    <t>24-3-430(A)</t>
  </si>
  <si>
    <t>24-3-430(C)</t>
  </si>
  <si>
    <t>24-3-430(E-G)</t>
  </si>
  <si>
    <t>24-3-430(B)</t>
  </si>
  <si>
    <t>24-3-430(D-G)</t>
  </si>
  <si>
    <t>24-3-430(H)</t>
  </si>
  <si>
    <t xml:space="preserve">Other state agencies </t>
  </si>
  <si>
    <t>Sell retreaded tires from Lieber Correctional Institution only to state agencies</t>
  </si>
  <si>
    <t>65.6 (2018-19 Appropriations Bill H.4950)</t>
  </si>
  <si>
    <t>Barbering program, establish one in which inmates may participate</t>
  </si>
  <si>
    <t xml:space="preserve">Support of vocational training and certification of offenders that leads to employment post release thereby reducing recidivism </t>
  </si>
  <si>
    <t>Department of Labor, Licensing and Regulations</t>
  </si>
  <si>
    <t>Allow inmates in Barbering Program to barber without license</t>
  </si>
  <si>
    <t>65.21 (2018-19 Appropriations Bill H.4950)</t>
  </si>
  <si>
    <t>Utilize funds from clinical pastoral training program to continue the program</t>
  </si>
  <si>
    <t>24-1-250(A)</t>
  </si>
  <si>
    <t>Utilize funds from timber sales for agency agriculture program or general welfare of inmates</t>
  </si>
  <si>
    <t>Taxpayers</t>
  </si>
  <si>
    <t>Horticulture program, establish one in which inmates may participate</t>
  </si>
  <si>
    <t>Sell horticulture (garden/farm) products grown and produced through agency's horticulture program</t>
  </si>
  <si>
    <t>24-1-250(B)</t>
  </si>
  <si>
    <t>Utilize funds from sale of horticulture products for general welfare of inmates</t>
  </si>
  <si>
    <t xml:space="preserve">Utilize funds from sale of surplus products from agency's farm program for agency farm program or general welfare of inmates  
</t>
  </si>
  <si>
    <t>Utilize funds generated from cleaning and waxing of private vehicles to benefit inmates (also place the funds in a special account)</t>
  </si>
  <si>
    <t>65.12 (2018-19 Appropriations Bill H.4950)</t>
  </si>
  <si>
    <t xml:space="preserve">Utilize funds generated from any adult work activity center to benefit inmates (also place the funds in a special account)
</t>
  </si>
  <si>
    <t xml:space="preserve">Maintenance and construction projects on SCDC grounds and facilities, utilize inmates for
</t>
  </si>
  <si>
    <t>65.26 (2018-19 Appropriations Bill H.4950)</t>
  </si>
  <si>
    <t>117.67 (2018-19 Appropriations Bill H.4950)</t>
  </si>
  <si>
    <t>Only allow inmates classified as non-violent in a work camp constructed or operated by SCDC</t>
  </si>
  <si>
    <t>24-3-130(C)</t>
  </si>
  <si>
    <t>Supervise inmates constructing work camps on county property with armed guards</t>
  </si>
  <si>
    <t>Provide county contracting officials with appropriate information about inmates constructing work camps in their county</t>
  </si>
  <si>
    <t>24-21-560(F)</t>
  </si>
  <si>
    <t xml:space="preserve">Procedure has been established to notify SCDPPPS of schedule CS releases 180 days in advance. Failure will cause delays in the release process. </t>
  </si>
  <si>
    <t>24-13-150(A)</t>
  </si>
  <si>
    <t>Inmate would be retained longer in the system thus resulting in an increased cost to the taxpayer.</t>
  </si>
  <si>
    <t xml:space="preserve">Award education credits to eligible inmates </t>
  </si>
  <si>
    <t>24-13-230(A), (B), (E), (F) and 24-13-730</t>
  </si>
  <si>
    <t xml:space="preserve">Department of Education </t>
  </si>
  <si>
    <t xml:space="preserve">Utilize the school district to 
(1) enhance the quality and scope of education for inmates so they will be better motivated and better equipped to restore themselves in the community;
(2) ensure education programs are available to all inmates with less than a high school diploma, or its equivalent, 
(3) ensure various vocational training programs are made available to selected inmates with the necessary aptitude and desire. 
</t>
  </si>
  <si>
    <t>Continue to support educational initiatives for offenders prior to release.</t>
  </si>
  <si>
    <t>Require inmates with less than an 8th grade education to enroll in education programs</t>
  </si>
  <si>
    <t>65.5 (2018-19 Appropriations Bill H.4950)</t>
  </si>
  <si>
    <t>Department of Education</t>
  </si>
  <si>
    <t>24-13-230(G) and 24-13-730</t>
  </si>
  <si>
    <t>Maintain this level of accountability for those appointed.</t>
  </si>
  <si>
    <t>Continue to support education within SCDC and maintain a specified level of accountability for appointed board members.</t>
  </si>
  <si>
    <t>24-25-70(1-7)</t>
  </si>
  <si>
    <t>Prioritize educational program funds to educate inmates with less than an 8th grade education</t>
  </si>
  <si>
    <t>Continue the support educational initiatives for offenders prior to release. Lack of education is proven to increase recidivism.</t>
  </si>
  <si>
    <t>Support vocational training that teaches needed job skills for the offender to be job ready upon release.</t>
  </si>
  <si>
    <t xml:space="preserve">Comply with 59-20-60(4)(b), (c)
(b) applying different teaching methods permitting professional educators at every level to focus on educational success for all students and on critical thinking skills and providing the necessary support for educational successes are encouraged;
(c) redefining how schools operate resulting in the decentralization of authority to the school site and allowing those closest to the students the flexibility to design the most appropriate education location and practice;
</t>
  </si>
  <si>
    <t>Comply with 59-20-60(1), (2)
(2) The State Board of Education shall audit the programmatic and fiscal aspects of this chapter [S.C. Code Title 59, Chapter 20], including the degree to which a school meets all prescribed standards of the defined minimum program and shall report the results in the Annual Report of the State Superintendent of Education. Schools which have been classified as 'dropped' by the defined minimum program accreditation procedures are not eligible for funding in the following fiscal year until an acceptable plan to eliminate the deficiencies is submitted and approved by the State Board of Education.
Comply with 59-20-60(4)(d)
(d) creating appropriate relationships between schools and other social service agencies by improving relationships between the school and community agencies (health, social, mental health), parents and the business community, and by establishing procedures that cooperatively focus the resources of the greater community upon barriers to success in school, particularly in the areas of early childhood and parenting programs, after-school programs, and adolescent services.
Funds for the Innovation Initiative must be allocated to districts based upon a fifty percent average daily membership and fifty percent pursuant to the Education Finance Act formula. At least seventy percent of the funds must be allocated on a per school basis for school based innovation in accord with the District-School Improvement Plan. Up to thirty percent may be spent for district-wide projects with direct services to schools. District and school administrators must work together to determine the allocation of funds.
For 1993-94, districts and schools may use these funds for designing their Innovation Initiatives to be submitted to the peer review process established in Section 59-139-10 prior to implementation of the innovations in 1994-95. Notwithstanding any other provisions of law, districts may carry over all unexpended funds in 1993-94, and up to twenty-five percent of allocated funds each year thereafter in order to build funds for an approved program initiative.</t>
  </si>
  <si>
    <t>Lack of audits could diminish academic fidelity and proper operation of the PUSD.</t>
  </si>
  <si>
    <t>Support the State Departments' guidelines that ensure the proper operation of all school districts.</t>
  </si>
  <si>
    <t>Lack of audits would undermine the fidelity of academic programming.</t>
  </si>
  <si>
    <t>Lack of district leadership would lead to autonomous schools within the Agency.</t>
  </si>
  <si>
    <t xml:space="preserve">Comply with 59-20-50(4)(a):  
Each school district shall pay each certified teacher or administrator an annual salary at least equal to the salary stated in the statewide minimum salary schedule for the person's experience and class. No teacher or administrator employed in the same position, over the same time period, shall receive less total salary, including any normal incremental increase, than that teacher or administrator received for the fiscal year before the implementation of this article.
</t>
  </si>
  <si>
    <t>Defined teacher pay scales guarantee educator's compensation is competitive with autonomous districts across the State.</t>
  </si>
  <si>
    <t xml:space="preserve">Comply with 59-20-50(4)(b):  
The state minimum salary schedule must be based on the state minimum salary schedule index in effect as of July 1, 1984. In Fiscal Year 1985, the 1.000 figure in the index is $14,172. (This figure is based on a 10.27% increase pursuant to the South Carolina Education Improvement Act of 1984.) Beginning with Fiscal Year 1986, the 1.000 figure in the index must be adjusted on a schedule to stay at the southeastern average as projected by the Office of Research and Statistic of the Revenue and Fiscal Affairs Office and provided to the General Assembly during their deliberations on the annual appropriations bill. The southeastern average teacher salary is the average of the average teachers' salaries of the southeastern states. In projecting the southeastern average, the office shall include in the South Carolina base teacher salary all local teacher supplements and all incentive pay. Under this schedule, school districts are required to maintain local salary supplements per teacher no less than their prior fiscal level. In Fiscal Year 1986 and thereafter teacher pay raises through adjustments in the state's minimum salary schedule may be provided only to teachers who demonstrate minimum knowledge proficiency by meeting one of the following criteria:
(1) holding a valid professional certificate;  (2) having a score of 425 or greater on the Commons Examination of the National Teachers Examinations;  (3) meeting the minimum qualifying score on the appropriate area teaching examination; or  (4) meeting the minimum standards on the basic skills examinations as prescribed by the State Board of Education provided in Section 59-26-20.
</t>
  </si>
  <si>
    <t>Determine inmates eligible for good conduct credits</t>
  </si>
  <si>
    <t>24-13-210(A), (B),(C), (F)  and 24-13-220</t>
  </si>
  <si>
    <t>Policies have been establish to award credits to inmates who follow rules. Failure will result in incorrect sentence calculations.</t>
  </si>
  <si>
    <t>24-13-210(D); 24-13-220; 24-13-730; 24-27-220; and 24-13-150(B)</t>
  </si>
  <si>
    <t>Convicts in custody, supervise and control</t>
  </si>
  <si>
    <t>Constitution, Article XII, Section 9</t>
  </si>
  <si>
    <t>Alcoholic beverages or narcotic drugs, including prescription medications and controlled substances that have not been issued legally to the inmate, work to ensure individuals, other than inmates, do not violate, and investigate allegations of violation of, laws which prohibit furnishing a inmate any</t>
  </si>
  <si>
    <t>24-3-965; 24-1-220</t>
  </si>
  <si>
    <t xml:space="preserve">Legislation, Court Administration, Magistrate and General Sessions Courts. </t>
  </si>
  <si>
    <t>24-1-270; 24-1-220</t>
  </si>
  <si>
    <t xml:space="preserve">State Law Enforcement Division, Legislation, Court Administration, Magistrate and General Sessions Courts. </t>
  </si>
  <si>
    <t>Utilize $3.05 million in appropriated funds for security upgrades</t>
  </si>
  <si>
    <t>118.15 (2018-19 Appropriations Bill H.4950)</t>
  </si>
  <si>
    <t xml:space="preserve">Would not have knowledge to try to prevent future misconduct. </t>
  </si>
  <si>
    <t>24-3-710 and 24-3-760</t>
  </si>
  <si>
    <t>24-13-410 through 24-13-450</t>
  </si>
  <si>
    <t>Increased risk to the public in the event an inmate escapes.</t>
  </si>
  <si>
    <t>Utilize citizen assistance to suppress disorder among inmates</t>
  </si>
  <si>
    <t>24-3-720 and 24-3-760</t>
  </si>
  <si>
    <t>Collect a fine if citizen refuses to help SCDC suppress disorder among inmates</t>
  </si>
  <si>
    <t>24-3-730 and 24-3-760</t>
  </si>
  <si>
    <t>Compensate citizens who help SCDC suppress disorder among inmates</t>
  </si>
  <si>
    <t>24-3-740 and 24-3-760</t>
  </si>
  <si>
    <t>Assert defense allowed in 24-3-750 and 24-3-760 if allegations brought as a result of utilizing citizen to help suppress disorder among inmates</t>
  </si>
  <si>
    <t>24-3-750; 24-3-760; 24-1-220</t>
  </si>
  <si>
    <t>Body fluids including, but not limited to, urine, blood, feces, vomit, saliva, or semen, work to ensure inmates do not violate ,and investigate allegations of violation of, laws which prohibits inmates from attempting to throw or throwing these fluids on an employee, law enforcement officer, visitor, or any other person authorized to be present in an official capacity</t>
  </si>
  <si>
    <t>24-3-970; 24-1-220</t>
  </si>
  <si>
    <t xml:space="preserve">See Note 11 at bottom of this chart. </t>
  </si>
  <si>
    <t>24-13-80(A-B)</t>
  </si>
  <si>
    <t xml:space="preserve">Take appropriate and necessary steps to determine and contact a rightful owner of unclaimed funds remaining in an inmate account 
</t>
  </si>
  <si>
    <t>65.2 (2018-19 Appropriations Bill H.4950)</t>
  </si>
  <si>
    <t>Deposit unclaimed funds in inmate accounts to the Inmate Welfare Funds, after taking steps to contact rightful owner</t>
  </si>
  <si>
    <t xml:space="preserve">Add per call surcharge to inmate phone calls to cover costs of equipment and operations for cell phone interdiction measures
</t>
  </si>
  <si>
    <t>65.25 (2018-19 Appropriations Bill H.4950)</t>
  </si>
  <si>
    <t>Collect inmate phone call surcharge fees from telephone vendors monthly</t>
  </si>
  <si>
    <t>Carry forward any balance of funds from inmate phone call surcharges</t>
  </si>
  <si>
    <t>24-1-210; 24-1-220</t>
  </si>
  <si>
    <t>Canteen operations, utilize funds generated to continue operation of the canteen</t>
  </si>
  <si>
    <t>65.1 (2018-19 Appropriations Bill H.4950)</t>
  </si>
  <si>
    <t>24-9-30(A)</t>
  </si>
  <si>
    <t>24-9-30(B)</t>
  </si>
  <si>
    <t>24-9-30(C)</t>
  </si>
  <si>
    <t>24-9-30(D)</t>
  </si>
  <si>
    <t>Continued support for the law requiring advance notice before the closing of facilities.</t>
  </si>
  <si>
    <t xml:space="preserve">Provide health care required by law, even if inmate is not covered by insurance
</t>
  </si>
  <si>
    <t>65.16 (2018-19 Appropriations Bill H.4950)</t>
  </si>
  <si>
    <t xml:space="preserve">None or negligible. Not possible to recoup or defer cost through private insurance. </t>
  </si>
  <si>
    <t>65.28 (2018-19 Appropriations Bill H.4950)</t>
  </si>
  <si>
    <t xml:space="preserve">Enhance case law knowledge on Transgender management in corrections. </t>
  </si>
  <si>
    <t>Department of Mental Health, SC Medicaid</t>
  </si>
  <si>
    <t>Do not use state funds for inmate sexual reassignment surgery</t>
  </si>
  <si>
    <t>Lawsuits</t>
  </si>
  <si>
    <t>Refrain from charging inmates for mental health treatment</t>
  </si>
  <si>
    <t>65.8 (2018-19 Appropriations Bill H.4950)</t>
  </si>
  <si>
    <t>No action necessary</t>
  </si>
  <si>
    <t>Charge fee for inmate-requested medical treatment, except psychological or mental health visits</t>
  </si>
  <si>
    <t xml:space="preserve">No action necessary </t>
  </si>
  <si>
    <t>Charge co-pay for prescriptions</t>
  </si>
  <si>
    <t xml:space="preserve">Collect and record private health insurance information from inmates
</t>
  </si>
  <si>
    <t>File against inmate insurance for medical costs when necessary</t>
  </si>
  <si>
    <t xml:space="preserve">Use insurance reimbursements to cover claim expenses
</t>
  </si>
  <si>
    <t>117.47 (2018-19 Appropriations Bill H.4950)</t>
  </si>
  <si>
    <t>24-13-80(D)</t>
  </si>
  <si>
    <t>24-13-80(C)</t>
  </si>
  <si>
    <t xml:space="preserve">Lawsuits, loss of life of potential recipients of bone marrow and organs. </t>
  </si>
  <si>
    <t>Medical University of South Carolina; University of South Carolina</t>
  </si>
  <si>
    <t xml:space="preserve">Establish documentation requirements for local facilities to electronically send SCDC commitment records of inmates who have credit for jail time in excess of their sentence
</t>
  </si>
  <si>
    <t xml:space="preserve">Accept, from local facilities electronically or by other means, commitment records, for inmates who have credit for jail time in excess of their sentence </t>
  </si>
  <si>
    <t xml:space="preserve">Records of industry, habits, deportment, and any other information about inmates requested by the board or director of PPP, maintain
</t>
  </si>
  <si>
    <t>SC State Archive</t>
  </si>
  <si>
    <t>Information needed by Parole Board and Probation Officers may be lacking.</t>
  </si>
  <si>
    <t>Other criminal justice agencies.</t>
  </si>
  <si>
    <t xml:space="preserve">Information about inmates who receive Social Security Insurance, provide to the Social Security Administration
</t>
  </si>
  <si>
    <t>65.7 (2018-19 Appropriations Bill H.4950)</t>
  </si>
  <si>
    <t xml:space="preserve">Deposit funds received from Social Security Administration, for information regarding inmates who receive Social Security Insurance, in "Special Social Security" account for "care and custody of inmates"
</t>
  </si>
  <si>
    <t>Inmates from court to state prison system, transport</t>
  </si>
  <si>
    <t>SCDC does not transport; Counties transport</t>
  </si>
  <si>
    <t>Collect funds from State Treasurer for transportation of prisoners from court to SCDC</t>
  </si>
  <si>
    <t>Utilize video conferencing for all bond hearings for inmates at facilities with video conferencing capabilities that are compatible with county video conferencing equipment, network, firewalls, etc. and charges with criminal offenses that require a bond hearing.</t>
  </si>
  <si>
    <t>65.30 (2018-19 Appropriations Bill H.4950)</t>
  </si>
  <si>
    <t>24-21-710(E-H)</t>
  </si>
  <si>
    <t>Inmate lawsuits, create process which allow inmates to file</t>
  </si>
  <si>
    <t xml:space="preserve">If we fail to adequately provide inmates with these services we could potentially lose lawsuit(s) regarding the inmates’ right to access the courts potentially paying damages to them with state funds. Additionally, if inmates are unable to access the courts in order to appeal and collaterally challenge their sentences, their sentences could be overturned somewhere down the line resulting in their release to the community which, in some cases, could put the community in danger. </t>
  </si>
  <si>
    <t xml:space="preserve">Courts: Currently, the burden of ensuring that inmates can access, understand, and fulfill the requirements of court rules is on SCDC. The courts themselves do not share the burden. Courts could easily take on some of it (such as copying as discussed above). Additionally, courts often respond to inmate inquiries by directing the inmate to the court’s website. Inmates can’t access the internet. Just a little bit of awareness on the part of courts corresponding to inmate would be helpful. If they wanted to provide inmates with copies of the rule or rules the inmate has asked about, even better. 
Law School: The University of South Carolina School of Law could provide inmates with legal assistance via their clinics. The Pro Bono office could assist inmates with legal research questions. The law library at the law school could also provide inmates with legal research assistance. 
Other state run/University libraries: In filing lawsuits inmates often need knowledge of topics other than the law, such as an understanding of medical standards of care. They currently have to hope that their institution’s library has up to date resources on that topic. If they could write to college or other state run libraries to get basic information, like encyclopedia articles, that would be helpful. 
</t>
  </si>
  <si>
    <t>24-27-100 and 24-27-150</t>
  </si>
  <si>
    <t>Disgruntled inmate/Additional Suit/Violation of Civil Rights</t>
  </si>
  <si>
    <t>24-27-110 and 24-27-150</t>
  </si>
  <si>
    <t xml:space="preserve">Determine, at recommendation of the court in the original action filed by the inmate, or a separate action brought by the Attorney General, the amount of earned work, education, or good conduct credits a inmate forfeits if the inmate does any of the actions in this statute
</t>
  </si>
  <si>
    <t>24-27-200; 24-27-210; 24-27-220</t>
  </si>
  <si>
    <t>Unable to appropriately defend the department and its employees</t>
  </si>
  <si>
    <t>Insurance Reserve Fund</t>
  </si>
  <si>
    <t>Death sentences, execute</t>
  </si>
  <si>
    <t xml:space="preserve">Would not be able to carry out the execution sentence.  </t>
  </si>
  <si>
    <t>Agency has never experienced the failure of delivery of the execution order by the clerk of court.</t>
  </si>
  <si>
    <t>Agency is prepared to receive all death sentence cases from the counties.</t>
  </si>
  <si>
    <t>Agency has an execution chamber that is available to carry out all executions.</t>
  </si>
  <si>
    <t>24-3-550(C)</t>
  </si>
  <si>
    <t>24-3-550(A-B)</t>
  </si>
  <si>
    <t>24-3-550(D)</t>
  </si>
  <si>
    <t>Recording of the execution.</t>
  </si>
  <si>
    <t>24-3-550(E)</t>
  </si>
  <si>
    <t>Disruptive environment at the execution chamber.</t>
  </si>
  <si>
    <t xml:space="preserve">Suspend autopsy requirements for executions
</t>
  </si>
  <si>
    <t>65.22 (2018-19 Appropriations Bill H.4950)</t>
  </si>
  <si>
    <t>Agency viewed as insensitive to family of executed inmate</t>
  </si>
  <si>
    <t>State Human Affairs Commission</t>
  </si>
  <si>
    <t xml:space="preserve">Utilize funds from inmate account to cover costs of cremation and transportation </t>
  </si>
  <si>
    <t>65.23 (2018-19 Appropriations Bill H.4950)</t>
  </si>
  <si>
    <t>Legal expense to state taxpayer</t>
  </si>
  <si>
    <t>Constitution Article I, Section 24</t>
  </si>
  <si>
    <t>Freedom of Information Act Requests, respond to</t>
  </si>
  <si>
    <t>See Note 16 at bottom of this chart.</t>
  </si>
  <si>
    <t>See Note 17 at bottom of this chart.</t>
  </si>
  <si>
    <t>Yes. See SC Code Ann. § 30-4-30(B)</t>
  </si>
  <si>
    <t>Exempt information, which is outlined in statute, from agency's response to a Freedom of Information Act Request (part 1)</t>
  </si>
  <si>
    <t>See Note 18 at bottom of this chart.</t>
  </si>
  <si>
    <t>See Note 19 at bottom of this chart.</t>
  </si>
  <si>
    <t>Is deliverable
Required or Allowed by law?</t>
  </si>
  <si>
    <t xml:space="preserve">Associated Laws
</t>
  </si>
  <si>
    <t xml:space="preserve">Associated Organizational Unit 
</t>
  </si>
  <si>
    <t xml:space="preserve">Provide Correctional Officer retention incentive (CORI) services, which Includes:  (1) Provide certain services to correctional officers at no cost or at a reduced cost, which may include, but not limited to, haircuts, cleaning of agency uniforms, and other services that relate directly to job requirements for correctional officers;  (2) Utilize inmates to provide CORI services; (3) Set the price for CORI  services; (4) Retain  funds generated from CORI services; (5)  Apply funds generated from CORI services to costs associated with the operation of CORI.
</t>
  </si>
  <si>
    <t xml:space="preserve">Retain fees from correctional officer retention incentives and apply them to costs associated with the operation of correctional officer retention incentives
</t>
  </si>
  <si>
    <t xml:space="preserve">Utilize funds appropriated for special assignment pay solely for special assignment pay to employees in full-time equivalent positions (purpose - address vacancies and turnover of staff by providing a pay differential for certain employees assigned to institutions with a Level II or Level III security designation.) 
</t>
  </si>
  <si>
    <t xml:space="preserve">Deposit donations or contributions from sources other than the federal government in special accounts in the State Treasury
</t>
  </si>
  <si>
    <t xml:space="preserve">Deposit all federal funds in the State Treasury
</t>
  </si>
  <si>
    <t xml:space="preserve">Do not spend donations or contributions (outside federal and state funds) outside the same limitations and provisions of law applicable to the expenditure of appropriated funds with respect to salaries, wages or other compensation, travel expense, and other allowance or benefits for employees.
</t>
  </si>
  <si>
    <t xml:space="preserve">Do not spend federal funds outside the same limitations and provisions of law applicable to the expenditure of appropriated funds with respect to salaries, wages or other compensation, travel expense, and other allowance or benefits for employees.
</t>
  </si>
  <si>
    <t xml:space="preserve">On federal grants and contracts SCDC receives, to which indirect costs may be charged (costs of supportive services within an agency or provided by another agency which benefit more than one program and which may be charged to federal programs in accordance with Office Management and Budget Circular A-87 or A-21),  SCDC will…
(1) Recover maximum allowable indirect costs
(2) Credit indirect cost recoveries to general fund
(3) Prepare and submit indirect costs proposal to Executive Budget Office for approval (and if requested, provide to House W&amp;M and Senate Finance)
SCDC may...
(1) request, in its budget request, waiver of the requirements above 
Legislative intent in enabling Act
</t>
  </si>
  <si>
    <t xml:space="preserve">Notify Executive Budget Office and Comptroller General before transferring any appropriated funds between agency programs (as programs is utilized in the general appropriations act)
</t>
  </si>
  <si>
    <t xml:space="preserve">Notify General Assembly and work with Executive Budget Office to develop a plan to avoid a year-end deficit, if a quarterly deficit monitoring review by EBO determines the likelihood of such a deficit exists
</t>
  </si>
  <si>
    <t xml:space="preserve">Follow the following definition/process when calculating carry forward:  Agencies which have separate general fund carry forward authority must exclude the amount carried forward by such separate authority from their base for purposes of calculating the ten percent carry forward authorized herein.  Any funds that are carried forward as a result of this provision are not considered part of the base of appropriations for any succeeding years.
</t>
  </si>
  <si>
    <t xml:space="preserve">Appropriate year-end funds 
</t>
  </si>
  <si>
    <t xml:space="preserve">Maintain complete and accurate financial records
</t>
  </si>
  <si>
    <t xml:space="preserve">Conduct and report a complete inventory of prison property and fiscal affairs - Includes complete inventory with market value beside each item and statement of fiscal affairs of prison system for preceding fiscal year
</t>
  </si>
  <si>
    <t xml:space="preserve">Self-sustaining, establish prison system as
</t>
  </si>
  <si>
    <t xml:space="preserve">Functions of SCDC and Dept. of Probation, Parole, and Pardon (PPP), collaborate with PPP to consolidate 
</t>
  </si>
  <si>
    <t xml:space="preserve">Jail and Prison Inspection Division, establish for activities related to mandated inspections
</t>
  </si>
  <si>
    <t xml:space="preserve">Select inspectors for the Jail and Prison Inspection Division
</t>
  </si>
  <si>
    <t xml:space="preserve">Perform required duties as member of S.C. Sentencing Guidelines Commission
</t>
  </si>
  <si>
    <t xml:space="preserve">Participate, as a member of the S.C. Sentencing Guidelines Commission, in recommending to the General Assembly a classification system for inmates 
</t>
  </si>
  <si>
    <t xml:space="preserve">Detain inmates when directed by other agencies
</t>
  </si>
  <si>
    <t xml:space="preserve">Develop a plan for the implementation of a statewide case classification system which includes all items stated in Section 24-23-20
</t>
  </si>
  <si>
    <t xml:space="preserve">Obtain consent before confining inmates in local facilities
</t>
  </si>
  <si>
    <t xml:space="preserve">Terminate assignments if facilities unsuitable
</t>
  </si>
  <si>
    <t xml:space="preserve">File petitions to the full parole board for release of an inmate who is terminally ill, geriatric, permanently incapacitated, or any combination of these conditions
</t>
  </si>
  <si>
    <t xml:space="preserve">Create reports on which a facility manager can report the death of an inmate and the circumstances surrounding it 
</t>
  </si>
  <si>
    <t xml:space="preserve">Inmate deaths (non-execution), take actions outlined in statute 
</t>
  </si>
  <si>
    <t xml:space="preserve">Discharge on the basis of serving the entire sentenced term, follow the rules in 24-3-210 and 24-3-220 when determining if an inmate is eligible for
</t>
  </si>
  <si>
    <t xml:space="preserve">Operating capacities of prison system, monitor and report
</t>
  </si>
  <si>
    <t xml:space="preserve">Land for buildings, sewer or water lines necessary for the prison system, purchase or condemn
</t>
  </si>
  <si>
    <t xml:space="preserve">Utilize appropriated funds to construct multi-purpose buildings at SCDC institutions, once all prerequisites are met:
(1) at Lieber, McCormick, Leath, Perry, or Allendale Correctional Institution, at least $150,000 in matching funds and/or construction materials or services must be donated before construction of the facility may begin
(2) At other Department of Corrections locations, the Director may require that donated funds and/or materials or services equal one-half of the cost of construction, including design and engineering cost
(Joint resolution to appropriate monies from capital reserve fund for FY 2005-2006)
</t>
  </si>
  <si>
    <t xml:space="preserve">New facilities, receive construction plans for these to certify compliance with minimum design standards (Inspection Division)
</t>
  </si>
  <si>
    <t xml:space="preserve">Receive notification of jail facility opening  from appropriate officials, 15 days or more before opening of jail facility (Inspection Division) 
</t>
  </si>
  <si>
    <t xml:space="preserve">Conduct inspections before opening of jail facility (Inspection Division)
</t>
  </si>
  <si>
    <t xml:space="preserve">Consider problems of treatment (corrective and preventive guidance and training designed to protect the public by correcting the antisocial tendencies of youthful offenders; this may also include vocational and other training considered appropriate and necessary by the division) and correction in the youthful offender program
</t>
  </si>
  <si>
    <t xml:space="preserve">Establish agreements with the Department of Vocational Rehabilitation for the operation of Reception and Evaluation centers. 
</t>
  </si>
  <si>
    <t xml:space="preserve">Make a complete study of each committed youthful offender, including a mental and physical examination, to ascertain his personal traits, his capabilities, pertinent circumstances of his school, family life, any previous delinquency or criminal experience, and any mental or physical defect or other factor contributing to his delinquency, within thirty days.
</t>
  </si>
  <si>
    <t xml:space="preserve">Upon receiving the study report and recommendation of the youthful offender from the Reception and Evaluation Center, recommend actions best designed for the protection of the public (e.g., conditional supervised release of youth, commitment of youth for treatment, etc.) 
</t>
  </si>
  <si>
    <t xml:space="preserve">Adult criminal offender management system, assist Dept. of Probation, Parole, and Pardon in developing and implementing this, which permits carefully screened and selected male offenders and female offenders to be identified, transferred into SCDC Reintegration Centers (i.e., SCDC institution which provides for the evaluation of and necessary institutional programs for inmates in the offender management system) and placed in PPP Community Control Strategies (i.e., offender supervision and offender management methods available in the community, including, but not limited to, home detention, day reporting centers, restitution centers, public service work programs, substance abuse programs, short term incarceration, and intensive supervision)
The criminal offender management system is intended to prevent the prison system population from exceeding 100% of capacity at high count (i.e., largest male prison system population, the largest female prison system population, or both, on any given day during a one-month period)
</t>
  </si>
  <si>
    <t xml:space="preserve">Maintain custody and control of inmates enrolled in the offender management system while they are at Reintegration Centers (PPP is responsible for them when they are in the community)
</t>
  </si>
  <si>
    <t xml:space="preserve">Notify PPP of all victim impact statements which references inmates enrolled in the offender management system 
</t>
  </si>
  <si>
    <t xml:space="preserve">SCDC does not utilize the offender management system.  Also, the statute needs to be updated because it references another statute that does not exist, 16-1-1550
</t>
  </si>
  <si>
    <t xml:space="preserve">Evaluate inmates in the Offender Management System at Reintegration centers (i.e., SCDC institution which provides for the evaluation of and necessary institutional programs for inmates in the offender management system), to determine the inmate's needs prior to community placement 
</t>
  </si>
  <si>
    <t xml:space="preserve">Prepare offenders in the criminal offender management system for placement in appropriate community control strategies  (i.e., offender supervision and offender management methods available in the community, including, but not limited to, home detention, day reporting centers, restitution centers, public service work programs, substance abuse programs, short term incarceration, and intensive supervision)
</t>
  </si>
  <si>
    <t xml:space="preserve">Keep inmates, enrolled in the offender management system, in the system until the inmate's sentence is satisfied or the inmate is removed from the offender management system
</t>
  </si>
  <si>
    <t xml:space="preserve">Notify the director of PPP, Governor, Speaker of the House of Representatives, and President Pro Tempore of the Senate when funding for the offender management system is exhausted
</t>
  </si>
  <si>
    <t xml:space="preserve">Request the court, before allowing an individual to participate in a home detention program, secure the written consent of other adult persons residing in the home of the participant at the time an order or commitment for electronic home detention is entered and acknowledgment that they understand the nature and extent of approved electronic monitoring devices
</t>
  </si>
  <si>
    <t xml:space="preserve">Monitor participant compliance with home detention program regulations
</t>
  </si>
  <si>
    <t xml:space="preserve">Day reporting centers, work with PPP to determine terms/conditions of inmate participation in 
</t>
  </si>
  <si>
    <t xml:space="preserve">Day reporting center sentence revoked, take custody of inmates who have
</t>
  </si>
  <si>
    <t xml:space="preserve">Determine guidelines for supervised furlough program including, but not limited to, the selection criteria and process, requirements for supervision, conditions for participation, and removal
</t>
  </si>
  <si>
    <t xml:space="preserve">Ensure the written guidelines for the supervised furlough program include, at a minimum, the procedures and eligibility criteria outlined in this statute
</t>
  </si>
  <si>
    <t xml:space="preserve">Determine the cost of each inmate's supervision and other financial obligations incurred because of participation in the supervised furlough program; and
Charge the inmate the cost
</t>
  </si>
  <si>
    <t xml:space="preserve">Community-based correctional programs, work with the board and Governor's Office to develop a specific plan for the statewide implementation of these which would include all items in Sections 24-23-10, 24-23-30, 24-23-40
Legislative findings in enabling Act (1981 Act No. 100)
</t>
  </si>
  <si>
    <t xml:space="preserve">Submit plans for the statewide implementation of new community-based correctional programs to the legislature by January, 1982
Legislative findings in enabling Act (1981 Act No. 100)
</t>
  </si>
  <si>
    <t xml:space="preserve">Construct one or more alcohol and drug rehabilitation centers before January 1, 1997
</t>
  </si>
  <si>
    <t xml:space="preserve">Shock incarceration program, establish and work to accomplish goals of the program in Regulation 33-2
</t>
  </si>
  <si>
    <t xml:space="preserve">Establish regulations for shock incarceration program which reflect the purpose of the program and include, but are not limited to, selection criteria, inmate discipline, programming and supervision, and program structure and administration
</t>
  </si>
  <si>
    <t xml:space="preserve">Evaluate inmates the court sentences to the shock incarceration program to determine if they are physically, psychologically, and emotionally able to participate in the program
</t>
  </si>
  <si>
    <t xml:space="preserve">Follow the rules in this statute in determining what inmates are eligible for Shock Incarceration Program
</t>
  </si>
  <si>
    <t xml:space="preserve">Do not allow an inmate to participate in the shock incarceration program if he does not agree in writing to the terms and conditions in this statute 
</t>
  </si>
  <si>
    <t xml:space="preserve">Notify court, within 15 days of evaluation, if the evaluation of an inmate the court sentences to the shock incarceration program, shows the inmate is physically, psychologically, or emotionally unsuitable for the program
</t>
  </si>
  <si>
    <t xml:space="preserve">Provide inmates that successfully complete the shock incarceration program with a certificate of earned eligibility for parole 
</t>
  </si>
  <si>
    <t xml:space="preserve">Grant parole to inmates that successfully complete the shock incarceration program as long as they agree in writing to be subject to search or seizure, without a search warrant, with or without cause, of the inmate's person, any vehicle the inmate owns or is driving, and any of the inmate's possessions (with certain exceptions)
</t>
  </si>
  <si>
    <t xml:space="preserve">Offender employment preparation program, establish to assist inmates in preparing for meaningful employment upon release
</t>
  </si>
  <si>
    <t xml:space="preserve">As part of the offender employment preparation program, negotiate with Alston Wilkes Society and private sector entities concerning the delivery of assistance or services to inmates who are transitioning from incarceration to reentering their communities
</t>
  </si>
  <si>
    <t xml:space="preserve">"Non-traditional" prison industries program, establish ( this terminology is utilized since 24-1-290(D) states the statutes may not be construed to apply to "traditional prison industries")
</t>
  </si>
  <si>
    <t xml:space="preserve">Develop (with Dept. of Commerce) and obtain approval (from Dept. of Administration) on a marketing plan to attract private sector service businesses for the employment of inmates through the prison industries program.
</t>
  </si>
  <si>
    <t xml:space="preserve">Develop (with Dept. of Commerce) and obtain approval (from Dept. of Administration) on procedures for negotiation of new contracts and contract renewals between private sector entities and the agency
</t>
  </si>
  <si>
    <t xml:space="preserve">Establish contracts that allow inmates to perform "service work" for private sector entities.  NOTE:  Service work is defined as any work that includes repair, replacement of original manufactured items, packaging, sorting, recycling, labeling, or similar work that is not original equipment manufacturing. 
</t>
  </si>
  <si>
    <t xml:space="preserve">Determine wages for inmate labor for private sector entities
</t>
  </si>
  <si>
    <t xml:space="preserve">Make deductions from inmate earnings for working for private sector entities and distribute accordingly
</t>
  </si>
  <si>
    <t xml:space="preserve">Labor on public improvement or development projects for state agency, county, municipality, or public service district, assign eligible inmates to
</t>
  </si>
  <si>
    <t xml:space="preserve">Public service work or related activities, utilize criminal offenders for whenever it is practical and is consistent with public safety
</t>
  </si>
  <si>
    <t xml:space="preserve">Ensure the inmate is properly classified and approved to be outside the jail before allowing an inmate, who is required by the court to perform public service work or related activities (e.g., litter control, road and infrastructure repair, and emergency relief activities), to perform the work
</t>
  </si>
  <si>
    <t xml:space="preserve">Ensure adequate supervision exists before allowing an inmate, who is required by the court to perform public service work or related activities (e.g., litter control, road and infrastructure repair, and emergency relief activities), to perform the work
</t>
  </si>
  <si>
    <t xml:space="preserve">Provide transportation for inmates assigned to public service work assignments
</t>
  </si>
  <si>
    <t xml:space="preserve">Determine inmates not engaged in useful prison occupation, and provide them to counties and municipalities for litter control programs
</t>
  </si>
  <si>
    <t xml:space="preserve">Labor on public works and ways, work with local detention facility that offer these voluntary programs for inmates, to determine when inmates housed at the local detention facility by SCDC, may participate
</t>
  </si>
  <si>
    <t xml:space="preserve">Monitor and enforce standards for SCDC inmates housed at local detention facilities for: voluntary work programs established pursuant to Section 24-13-235 (labor on public works or ways)
</t>
  </si>
  <si>
    <t xml:space="preserve">Develop standards for SCDC inmates housed at local detention facilities for: local public work programs pursuant to Section 17-25-70 (Authority of local officials to require able-bodied convicted persons to perform labor in public interest)
</t>
  </si>
  <si>
    <t xml:space="preserve">Work/punishment program at local detention facilities, contract with the local detention facilities to allow SCDC inmates confined to those facilities to participate in the programs
</t>
  </si>
  <si>
    <t xml:space="preserve">Develop standards for SCDC inmates housed at local detention facilities for: work/punishment programs established pursuant to Section 24-13-910 through 24-13-940 (Work/Punishment Program for Inmates Confined in Local Correctional Facilities)
</t>
  </si>
  <si>
    <t xml:space="preserve">Monitor and enforce standards for SCDC inmates housed at local detention facilities for: work/punishment programs established pursuant to Section 24-13-910 through 24-13-940 (Work/Punishment Program for Inmates Confined in Local Correctional Facilities)
</t>
  </si>
  <si>
    <t xml:space="preserve">Training of inmates, establish rules and regulations for 
</t>
  </si>
  <si>
    <t xml:space="preserve">Reformation, encourage and train inmates in the matter of 
</t>
  </si>
  <si>
    <t xml:space="preserve">Credit system to encourage inmates to participate in work programs, establish
</t>
  </si>
  <si>
    <t xml:space="preserve">Revoke work credits when necessary 
Note:  Statutes which allow the court to recommend reductions in a inmates work, education, or good conduct credits do not impact the agency's discretion to reduce those credits how and when it deems necessary
</t>
  </si>
  <si>
    <t xml:space="preserve">Ensure inmate participation in the prison industry program is voluntary
</t>
  </si>
  <si>
    <t xml:space="preserve">Ensure inmate labor in prison industry program will not displace employed workers, locality does not have a surplus of available labor for the services that would utilize inmate labor, and pay and other conditions of employment are not less than those for work of similar nature in the locality
</t>
  </si>
  <si>
    <t xml:space="preserve">Purchase equipment for manufacturing or production of items by inmates
</t>
  </si>
  <si>
    <t xml:space="preserve">Ensure inmates produce items ordered by state agencies first, then items ordered by political subdivisions
</t>
  </si>
  <si>
    <t xml:space="preserve">Require state agencies to purchase items made by inmates
</t>
  </si>
  <si>
    <t xml:space="preserve">Remain under the supervision of MMO
</t>
  </si>
  <si>
    <t xml:space="preserve">Allow political subdivisions to purchase items made by inmates
</t>
  </si>
  <si>
    <t xml:space="preserve">Price items made or produced by inmates at or below prices of other producers or suppliers
</t>
  </si>
  <si>
    <t xml:space="preserve">Set prices for items produced by inmates as close to market price as practicable 
</t>
  </si>
  <si>
    <t xml:space="preserve">Send catalogue of items produced by inmates to state agencies
</t>
  </si>
  <si>
    <t xml:space="preserve">Deposit revenues from sale of prison made products to the state treasurer to designated accounts provided in code
</t>
  </si>
  <si>
    <t xml:space="preserve">Disburse revenues to appropriate accounts
</t>
  </si>
  <si>
    <t xml:space="preserve">Allow voluntary inmate participation in the nonprofit projects
</t>
  </si>
  <si>
    <t xml:space="preserve">Ensure inmate participation in nonprofit projects does not displace employed workers nor impair existing contracts for services
</t>
  </si>
  <si>
    <t xml:space="preserve">Establish contracts for inmate labor for nonprofits
</t>
  </si>
  <si>
    <t xml:space="preserve">Determine appropriate inmate wages for nonprofit projects
</t>
  </si>
  <si>
    <t xml:space="preserve">Collect inmate earnings for nonprofit projects
</t>
  </si>
  <si>
    <t xml:space="preserve">Metal license plates and road signs, produce and sell license plates to Dept. of Motor Vehicles and road signs to Dept. of Transportation
</t>
  </si>
  <si>
    <t xml:space="preserve">Tire retreading program, establish one in which inmates may participate
</t>
  </si>
  <si>
    <t xml:space="preserve">Clinical pastoral training program, establish one in which inmates may participate, and collect fees
</t>
  </si>
  <si>
    <t xml:space="preserve">Agriculture program, establish one in which inmates may participate
</t>
  </si>
  <si>
    <t xml:space="preserve">Sell timber on property owned by agency, after consultation with state forester
</t>
  </si>
  <si>
    <t xml:space="preserve">Farm program, establish one in which inmates may participate
</t>
  </si>
  <si>
    <t xml:space="preserve">Sell surplus products produced by agency's farm program
</t>
  </si>
  <si>
    <t xml:space="preserve">Clean and wax private vehicles, allow inmates to 
</t>
  </si>
  <si>
    <t xml:space="preserve">Adult work activity centers, allow inmates to work in
</t>
  </si>
  <si>
    <t xml:space="preserve">Prison uniforms statewide, manufacture
</t>
  </si>
  <si>
    <t xml:space="preserve">Clothe inmates
</t>
  </si>
  <si>
    <t xml:space="preserve">Make statewide uniforms available for sale to local detention facilities
</t>
  </si>
  <si>
    <t xml:space="preserve">Utilize inmate labor for construction of an addition to the Edisto Unit at the Broad River Correctional Institution, which houses the Department of Mental Health's Sexually Violent Predator Treatment Program, such addition to be used for additional treatment space and staff offices
</t>
  </si>
  <si>
    <t xml:space="preserve">Community supervision release date of any inmate serving a sentence for a "no parole offense," notify PPP about projected date 180 days in advance
</t>
  </si>
  <si>
    <t xml:space="preserve">Follow the rules in 24-13-150(A) when determining whether an inmate, convicted of a "no parole offense" as defined in Section 24-13-100 and sentenced to the custody of the Department of Correction, is eligible for early release, discharge, or community supervision (as provided in Section 24-21-560)
</t>
  </si>
  <si>
    <t xml:space="preserve">Credit system to encourage inmates to participate in education, establish
</t>
  </si>
  <si>
    <t xml:space="preserve">Determine and publish the amount of credit available for each education enrollment; Follow the rules in 24-13-230 when applying education credits
</t>
  </si>
  <si>
    <t xml:space="preserve">Revoke education credits when necessary 
Note:  Statutes which allow the court to recommend reductions in a inmates work, education, or good conduct credits do not impact the agency's discretion to reduce those credits how and when it deems necessary
</t>
  </si>
  <si>
    <t xml:space="preserve">School district within SCDC, establish and call it "Palmetto Unified School District No. 1"
</t>
  </si>
  <si>
    <t xml:space="preserve">Document anytime inmate enrollment in an education program must be restricted
</t>
  </si>
  <si>
    <t xml:space="preserve">Control and manage the school district with nine board members 
</t>
  </si>
  <si>
    <t xml:space="preserve">Appoint 4 board members for the school district and fill vacancies for the remainder of the unexpired term by appointment in the same manner as provided for the original appointment.
</t>
  </si>
  <si>
    <t xml:space="preserve">Remove members of the school district board, when necessary
</t>
  </si>
  <si>
    <t xml:space="preserve">Consider three consecutive unexcused absences by a school district board member as a resignation from the board by that member
</t>
  </si>
  <si>
    <t xml:space="preserve">Consent to school district board performing the administrative functions in Section 24-25-70, which include, but are not limited to, establishing goals and objectives for the operation of the school district
</t>
  </si>
  <si>
    <t xml:space="preserve">Comply with 59-20-60(3)(a)
Each school district board of trustees shall cause the district and each school in the district to develop comprehensive five-year plans with annual updates to outline the District and School Improvement Plans. Districts which have not begun a strategic planning cycle must do so and develop a plan no later than the 1994-95 school year. Districts which have undertaken such a planning process may continue in their planning cycle as long as the process meets the intent of this section and the long-range plans developed or under development can be amended to encompass the requirements of this section. For school year 1993-94, districts may submit either the improvement plan consistent with State Department guidelines or their five-year comprehensive plan.
The State Board of Education shall recommend a format for the plans which will be flexible and adaptable to local planning needs while encompassing certain state mandates, including the early childhood and academic assistance initiative plans pursuant to Section 59-139-10. All district and school plans must be reviewed and approved by the board of trustees. The District Plan should integrate the needs, goals, objectives, strategies, and evaluation methods outlined in the School Plans. Measures of effectiveness must include outcome and process indicators of improvement and must provide data regarding what difference the strategies have made. Staff professional development must be a priority in the development and implementation of the plans and must be based on an assessment of needs. Long and short-range goals, objectives, strategies, and time lines need to be included.
</t>
  </si>
  <si>
    <t xml:space="preserve">Monitor school district board meetings which must occur at least quarterly
</t>
  </si>
  <si>
    <t xml:space="preserve">Education budget from the school district board, receive annually and include in SCDC's annual budget request a line item for the school district
</t>
  </si>
  <si>
    <t xml:space="preserve">Comply with 59-20-60(1), (2)
(1) School districts shall give first spending priority of funds allocated under this chapter to full implementation of the defined minimum program.
(2) The State Board of Education shall audit the programmatic and fiscal aspects of this chapter [S.C. Code Title 59, Chapter 20], including the degree to which a school meets all prescribed standards of the defined minimum program and shall report the results in the Annual Report of the State Superintendent of Education. Schools which have been classified as 'dropped' by the defined minimum program accreditation procedures are not eligible for funding in the following fiscal year until an acceptable plan to eliminate the deficiencies is submitted and approved by the State Board of Education.
</t>
  </si>
  <si>
    <t xml:space="preserve">Submit student enrollment to the State Department of Education so the Dept. of Education's appropriation request under the line item "Education Finance Act" shall include sufficient funds for the Palmetto Unified School District 1."
</t>
  </si>
  <si>
    <t xml:space="preserve">Attempt to secure federal and other funds which may be available for the school district
</t>
  </si>
  <si>
    <t xml:space="preserve">Academic and vocational training that meets standards set by the State Board of Education, provide
</t>
  </si>
  <si>
    <t xml:space="preserve">Comply with 59-20-60(4)(e), and (f)
</t>
  </si>
  <si>
    <t xml:space="preserve">Allow personnel from the State Department of Education to evaluate school district programs and report results of the evaluations to the school district board
</t>
  </si>
  <si>
    <t xml:space="preserve">School district staff, including superintendent, hire, supervise, and fire following SCDC personnel policies
</t>
  </si>
  <si>
    <t xml:space="preserve">Hire and ensure school district superintendent performs their applicable duties as listed in Section 24-25-80
</t>
  </si>
  <si>
    <t xml:space="preserve">Credit system to reward inmates who follow the rules, establish
</t>
  </si>
  <si>
    <t xml:space="preserve">Of inmates eligible for good conduct credits, determine those whose conduct entitles them to a credit (deduction from the time of their sentence)
</t>
  </si>
  <si>
    <t xml:space="preserve">Follow the rules in 24-13-210 and 24-13-220 when calculating the amount of good conduct credit (amount sentence is reduced)
</t>
  </si>
  <si>
    <t xml:space="preserve">Revoke good conduct credits if necessary
Note:  Statutes which allow the court to recommend reductions in a inmates work, education, or good conduct credits do not impact the agency's discretion to reduce those credits how and when it deems necessary
</t>
  </si>
  <si>
    <t xml:space="preserve">Contraband, determine what is considered  
</t>
  </si>
  <si>
    <t xml:space="preserve">Designate the items in Regulation 33-1 as contraband
</t>
  </si>
  <si>
    <t xml:space="preserve">Declare as contraband, and prohibit use of, U.S. currency in prisons
</t>
  </si>
  <si>
    <t xml:space="preserve">Deposit seized contraband money into the specified drug intervention fund
</t>
  </si>
  <si>
    <t xml:space="preserve">Utilize contraband (monies or contraband things of value used as monies) as reward for those who present information about escaped inmates
</t>
  </si>
  <si>
    <t xml:space="preserve">Prosecute individuals who provide inmates contraband, other than weapons or illegal drugs, in magistrate's court
</t>
  </si>
  <si>
    <t xml:space="preserve">Safe conduct and welfare of the prison system institutions, take all precautionary measures for the
</t>
  </si>
  <si>
    <t xml:space="preserve">Establish rules and regulations for discipline of inmates
</t>
  </si>
  <si>
    <t xml:space="preserve">Investigate prison system misconduct
</t>
  </si>
  <si>
    <t xml:space="preserve">Determine and execute suitable punishment for prison system misconduct
</t>
  </si>
  <si>
    <t xml:space="preserve">Disorders, riots, or insurrections, establish and enforce rules that prevent these in the prison system
</t>
  </si>
  <si>
    <t xml:space="preserve">Utilize force to maintain order and discipline in all facilities
</t>
  </si>
  <si>
    <t xml:space="preserve">Utilize force to prevent inmate escapes
</t>
  </si>
  <si>
    <t xml:space="preserve">Jewelry policies for inmates, monitor and enforce
</t>
  </si>
  <si>
    <t xml:space="preserve">Internet-based social networking websites to contact victims, prohibit inmate use of 
</t>
  </si>
  <si>
    <t xml:space="preserve">Prosecute inmates, and those assisting inmates, who utilize the internet for communicating with victims
</t>
  </si>
  <si>
    <t xml:space="preserve">Inmate accounts, establish rules for
</t>
  </si>
  <si>
    <t xml:space="preserve">Establish rules for monetary deductions from inmate's accounts
</t>
  </si>
  <si>
    <t xml:space="preserve">Mediums of exchange between prisoners, allow via a system of credits
</t>
  </si>
  <si>
    <t xml:space="preserve">Pay phone calls in prison system facilities, allow inmates to make
</t>
  </si>
  <si>
    <t xml:space="preserve">Review and adjust inmate phone call surcharge to only cover the cost of ongoing operational expenses of the interdiction equipment, once cell phone interdiction or retrieval equipment has been paid in full
</t>
  </si>
  <si>
    <t xml:space="preserve">Retain funds from inmate phone call surcharges for (1) cell phone interdiction or retrieval equipment, or (2) critical security needs.  When the equipment has been paid in full, the surcharge amount will be reviewed and adjusted to cover the cost of ongoing operational expenses of the interdiction equipment.
</t>
  </si>
  <si>
    <t xml:space="preserve">Humane treatment to inmates, provide
</t>
  </si>
  <si>
    <t xml:space="preserve">Establish rules and regulations for treatment of inmates
</t>
  </si>
  <si>
    <t xml:space="preserve">Prosecute all individuals that mistreat inmates in violation of the law
</t>
  </si>
  <si>
    <t xml:space="preserve">Feed inmates and conduct appropriate inspections of food service operations
</t>
  </si>
  <si>
    <t xml:space="preserve">Dept. of Health and Environmental Control inspection of food service operations at all prison system facilities, allow annually
</t>
  </si>
  <si>
    <t xml:space="preserve">SCDC standards for inspections of local confinement facilities, establish with Association of Counties
</t>
  </si>
  <si>
    <t xml:space="preserve">Prepare written report on conditions of each jail facility inspected by SCDC Inspection Division pursuant to standards for inspections of local confinement facilities established with Association of Counties
</t>
  </si>
  <si>
    <t xml:space="preserve">Facilitate the filing of each facility inspection report from SCDC's Inspection Division with responsible local governing body, sheriff/police chief, and director of the facility
</t>
  </si>
  <si>
    <t xml:space="preserve">Receive notification of jail facility closing from appropriate officials, 90 days prior to closing (Inspection Division)
</t>
  </si>
  <si>
    <t xml:space="preserve">Care and treat for inmates (health)
</t>
  </si>
  <si>
    <t xml:space="preserve">Initiate an action to collect costs incurred for medical treatment (each visit initiated by the inmate to an institutional physician, physician's extender including a physician's assistant or a nurse practitioner, dentist, optometrist, or psychiatrist for examination or treatment.),  above those costs the jail was able to obtain from the inmate's account, if (1) the inmate is released, but was not acquitted of all charges for which he was being held or (2) the inmate was executed or died while in the jail.
</t>
  </si>
  <si>
    <t xml:space="preserve">Reimburse money that was deducted from inmate's account for medical treatment (each visit initiated by the inmate to an institutional physician, physician's extender including a physician's assistant or a nurse practitioner, dentist, optometrist, or psychiatrist for examination or treatment.), if inmate is exonerated of all charges for which inmate was being held and inmate requests reimbursement
</t>
  </si>
  <si>
    <t xml:space="preserve">Raise awareness of and educate inmates on organ, tissue, and marrow donation, and if they desire to donate, and are able to do so, follow proper laws regarding organ and tissue donations
</t>
  </si>
  <si>
    <t xml:space="preserve">Data about inmates and operations at local detention facilities, receive, electronically, from the responsible local government entity
</t>
  </si>
  <si>
    <t xml:space="preserve">Accept monthly reports on inmate demographics and data from local facilities
</t>
  </si>
  <si>
    <t xml:space="preserve">Provide the board or director of PPP records of industry, habits, deportment, and any other information about inmates requested 
</t>
  </si>
  <si>
    <t xml:space="preserve">Assist the director of Dept. of Probation, Parole, and Pardon (PPP) with  surveys of detention facilities to aid in reviewing parole applications, if the director of PPP conducts such surveys.
</t>
  </si>
  <si>
    <t xml:space="preserve">Inmate legal proceedings, utilize video conferencing
</t>
  </si>
  <si>
    <t xml:space="preserve">Install, maintain, and operate a two-way closed circuit television system in prisons that confines persons eligible for parole for purposes of conducting parole hearings
</t>
  </si>
  <si>
    <t xml:space="preserve">Withdraw funds from inmate trust accounts to pay the filing fees for civil actions brought by the inmate 
</t>
  </si>
  <si>
    <t xml:space="preserve">Send funds for filing fees for civil actions brought by the inmate to appropriate clerk of court
</t>
  </si>
  <si>
    <t xml:space="preserve">Withdraw funds from inmate trust accounts to cover court costs for civil actions brought by the inmate
</t>
  </si>
  <si>
    <t xml:space="preserve">Send funds for court costs for civil actions brought by the inmate to appropriate clerk of court
</t>
  </si>
  <si>
    <t xml:space="preserve">Assert defense allowed in statute if allegations brought that prison regulations violate the S.C. Religious Freedom Act
</t>
  </si>
  <si>
    <t xml:space="preserve">Receive execution orders from the clerk of court
</t>
  </si>
  <si>
    <t xml:space="preserve">Take custody of inmates sentenced to execution from county facilities
</t>
  </si>
  <si>
    <t xml:space="preserve">Provide a death chamber for executions 
</t>
  </si>
  <si>
    <t xml:space="preserve">Bear costs of necessary execution equipment
</t>
  </si>
  <si>
    <t xml:space="preserve">Establish regulations for media presence at executions
</t>
  </si>
  <si>
    <t xml:space="preserve">Ensure necessary individuals are present at execution
</t>
  </si>
  <si>
    <t xml:space="preserve">Prohibit witness use of electronic equipment at executions
</t>
  </si>
  <si>
    <t xml:space="preserve">Exclude certain persons from execution, when necessary for security purposes 
</t>
  </si>
  <si>
    <t xml:space="preserve">Keep executioners' information confidential unless ordered to disclose by a court
</t>
  </si>
  <si>
    <t xml:space="preserve">Transport executed inmate's body to family members or dispose of it properly
</t>
  </si>
  <si>
    <t xml:space="preserve">Bear cost of transporting executed inmate's body
</t>
  </si>
  <si>
    <t xml:space="preserve">Provide a death certificate of the executed inmates to the clerk of court
</t>
  </si>
  <si>
    <t xml:space="preserve">Victims' Bill of Rights, ensure they are not violated
</t>
  </si>
  <si>
    <t xml:space="preserve">Director execute bond for $50,000
</t>
  </si>
  <si>
    <t xml:space="preserve">Establish rules and regulations for the performance of the agency's functions
</t>
  </si>
  <si>
    <t xml:space="preserve">Director can request reports from departments as needed
</t>
  </si>
  <si>
    <t xml:space="preserve">Employees, hire and manage
</t>
  </si>
  <si>
    <t xml:space="preserve">Manage the agency
</t>
  </si>
  <si>
    <t xml:space="preserve">Director require other employees to execute bond
</t>
  </si>
  <si>
    <t xml:space="preserve">Financial and asset information, deposit, utilize, and record as required in statute
</t>
  </si>
  <si>
    <t xml:space="preserve">Print inventory/fiscal affairs report for the public
</t>
  </si>
  <si>
    <t>Greatest potential harm to the public if deliverable is not provided</t>
  </si>
  <si>
    <t>1-3 recommendations to the General Assembly, other than $ and providing the deliverable, for how the General Assembly can help avoid the greatest potential harm</t>
  </si>
  <si>
    <t xml:space="preserve">1. The ability to quickly gain approvals for projects that impact these deliverables.          
2. Provide support to the agency by providing necessary equipment to handle any routine upkeep or emergency repairs.        </t>
  </si>
  <si>
    <t xml:space="preserve">(1) Detailed statements of the sources of all federal and other funds contained in SCDC budget; (2) Programmatic and financial information for federal funds SCDC seeks to spend, including: (a) a separate listing of all conditions imposed on S.C. if the funds are accepted and expended, including, but not limited to, matching requirements; maintenance of effort requirements for the activity for which the funds are to be expended; (b) limits on program changes, including eligibility requirements, either by agency action or legislative enactment; (c) any other requirements that limit the authority of this State, by legislative enactment or administrative process to revise, extend, or eliminate the activity in aid of which the federal funds are to be expended; (d) information on all federal funds available to the agency or for which the agency is eligible to request or draw upon that have not been requested or drawn upon due to insufficient matching funds being available or any other reason and also must include the potential costs, conditions, and restrictions of the federal program providing or offering the funds.
</t>
  </si>
  <si>
    <t xml:space="preserve">(1) Preserve public safety, reduce crime, and use correctional resources most effectively. Currently, the South Carolina correctional system incarcerates people whose time in prison does not result in improved behavior and who often return to South Carolina communities and commit new crimes, or are returned to prison for violations of supervision requirements. It is, therefore, the purpose of this act to reduce recidivism, provide fair and effective sentencing options, employ evidence-based practices for smarter use of correctional funding, and improve public safety; and, (2) Provide consistency in sentencing classifications, provide proportional punishments for the offenses committed, and reduce the risk of recidivism.
</t>
  </si>
  <si>
    <t xml:space="preserve">Different U.S. Supreme Court cases which held: (1) warrantless and suspicionless searches of probationers and parolees are a legitimate state interest due to the fact that they are persons more likely to commit future criminal offenses; (2) parolees have fewer expectations of privacy than probationers because parole is more akin to imprisonment than probation; (3) probationers do not enjoy the absolute liberty of other citizens; (4) warrantless searches of probationers are allowed if based on reasonable suspicions; (5) recidivism is a grave concern throughout the nation; and (6) Fourth Amendment does not render the states powerless to effectively address concerns for protecting people from criminal activity.
</t>
  </si>
  <si>
    <t xml:space="preserve">The prison system population of South Carolina is at epidemic proportions which has created legal and crippling economic consequences for the State. Further, the General Assembly finds that the State must address this immediate problem through a prison overcrowding program which identifies and prepares qualified nonviolent offenders to be placed and controlled within the community in lieu of building additional prisons. 
</t>
  </si>
  <si>
    <t xml:space="preserve">Provide law enforcement officers with the statutory authority to reduce recidivism rates of probationers and parolees, apprehend criminals, and protect potential victims from criminal enterprises.
</t>
  </si>
  <si>
    <t xml:space="preserve">(1) Preserve public safety, reduce crime, and use correctional resources most effectively. Currently, the South Carolina correctional system incarcerates people whose time in prison does not result in improved behavior and who often return to South Carolina communities and commit new crimes, or are returned to prison for violations of supervision requirements. It is, therefore, the purpose of this act to reduce recidivism, provide fair and effective sentencing options, employ evidence-based practices for smarter use of correctional funding, and improve public safety; and, (2) Provide cost-effective prison release and community supervision mechanisms and cost-effective and incentive-based strategies for alternatives to incarceration in order to reduce recidivism and improve public safety.
</t>
  </si>
  <si>
    <t xml:space="preserve">Provide consistency in sentencing classifications, provide proportional punishments for the offenses committed, and reduce the risk of recidivism.
</t>
  </si>
  <si>
    <t xml:space="preserve">(1) Further provide more adequate, regular, and suitable employment for the inmates of this State, consistent with proper penal purposes;  (2) further utilize the labor of inmates for self-maintenance and for reimbursing this State for expenses incurred by reason of their crimes and imprisonment;  (3)  effect the requisitioning and disbursement of prison products directly through established state authorities with no possibility of private profits; and  (4) provide prison industry projects designed to place inmates in a realistic working and training environment in which they are able to acquire marketable skills and to make financial payments for restitution to their victims, for support of their families, and for the support of themselves in the institution.
</t>
  </si>
  <si>
    <t xml:space="preserve">Yes. However, inmates are often indigent and because they have a constitutional right to access the courts, SCDC must pay up front for these costs and often do not ever get reimbursed by the inmate.  See Bounds v. Smith, 430 U.S. 817, 824-25, 97 S. Ct. 1491, 1496, 52 L. Ed. 2d 72 (U.S. 1977); Hendricks v. S.C. Dep't of Corr., 385 S.C. 625, 630, 686 S.E.2d 191, 194 (2009); Johnson v. Parke, 642 F.2d 377, 380 (10th Cir. 1981); Wanninger v. Davenport, 697 F.2d 992, 994 (11th Cir. 1983); SC Code Ann. § 24-3-40(A)(1)(3); SC Code Ann. § 24-1-295(3); SC Code Ann. § 24-13-80.
</t>
  </si>
  <si>
    <t xml:space="preserve">SCDC does not track how much it costs us to pull out/redact exempt information.
</t>
  </si>
  <si>
    <t xml:space="preserve">SCDC can charge for the search for, retrieval of, and redaction of records. So to the extent that exempt information must be redacted, Yes, SCDC charge for it. SCDC cannot charge for the examination and review of records conducted to determine if a document is or is not exempt. See SC Code Ann. § 30-4-30(B). 
</t>
  </si>
  <si>
    <t xml:space="preserve">The development of a rational and sound sentencing structure is in the best interest of South Carolina and has determined to create an independent commission to prescribe and promulgate advisory sentencing guidelines.
</t>
  </si>
  <si>
    <t xml:space="preserve">SCDC charges for medical costs and any transportation related costs incurred. 
</t>
  </si>
  <si>
    <t xml:space="preserve">Due to the possible sanctions only being 30 days and $500 fine, SCDC has not pursued criminal charges for this offense. SCDC does request social media pages be closed and suggests internal disciplinary action which carries more penalties for the inmates than this criminal offense.  SCDC have sought harassment and threatening charges when appropriate.
</t>
  </si>
  <si>
    <t xml:space="preserve">Yes because SCDC knows the number of inmates and, potentially, they could all send legal mail, make photocopies, or access the law library.
</t>
  </si>
  <si>
    <r>
      <t xml:space="preserve">SCDC does not keep a count of inmates who send legal mail, make copies, or access the law library during a particular year.  SCDC also does not keep count of the number of inmates who file a lawsuit during a particular year. SCDC does keep various documentation of aspects of this area. There is no mechanism by which any numbers or statistics are pulled from these records.
</t>
    </r>
    <r>
      <rPr>
        <u/>
        <sz val="10"/>
        <color theme="1"/>
        <rFont val="Calibri Light"/>
        <family val="2"/>
        <scheme val="major"/>
      </rPr>
      <t>Legal mail log</t>
    </r>
    <r>
      <rPr>
        <sz val="10"/>
        <color theme="1"/>
        <rFont val="Calibri Light"/>
        <family val="2"/>
        <scheme val="major"/>
      </rPr>
      <t xml:space="preserve">: SCDC keeps a legal mail log which documents inmate receipt of incoming legal mail. It is a running document. 
</t>
    </r>
    <r>
      <rPr>
        <u/>
        <sz val="10"/>
        <color theme="1"/>
        <rFont val="Calibri Light"/>
        <family val="2"/>
        <scheme val="major"/>
      </rPr>
      <t>Postage</t>
    </r>
    <r>
      <rPr>
        <sz val="10"/>
        <color theme="1"/>
        <rFont val="Calibri Light"/>
        <family val="2"/>
        <scheme val="major"/>
      </rPr>
      <t xml:space="preserve">: Inmates can send legal mail to the following places for free regardless of their ability to pay: SC Court of Appeals, SC Supreme Court, Administrative Law Court, Attorney General’s Office, and the Commission on Indigent Defense. Prior to January 2018 this service was provided through the Department of Administration’s interagency mail services. When they ended this service, SCDC mailroom staff began making daily deliveries to these locations. In order to send legal mail to other locations, inmates must pay for postage. If they have funds, they pay at the window and no form is completed. In the case of indigent inmates, SCDC will pay for postage for legal mail but inmates complete an E.H. Cooper debit form (SCDC Form 10-4) so their account can be debited for the cost and SCDC can get paid back if and when the inmates have funds.
</t>
    </r>
  </si>
  <si>
    <r>
      <rPr>
        <u/>
        <sz val="10"/>
        <color theme="1"/>
        <rFont val="Calibri Light"/>
        <family val="2"/>
        <scheme val="major"/>
      </rPr>
      <t>Law Library Access</t>
    </r>
    <r>
      <rPr>
        <sz val="10"/>
        <color theme="1"/>
        <rFont val="Calibri Light"/>
        <family val="2"/>
        <scheme val="major"/>
      </rPr>
      <t xml:space="preserve">: The law libraries keep track of who comes into and out of the law library. Some of the librarires keep a sign-up sheet and track who uses the computers. Inmates who are in RHU can use the law computer in that unit. Inmates in RHU or who are locked down and thus cannot get to the law library can send a request form for hardcopy legal research resources sent to them in their cells.
</t>
    </r>
    <r>
      <rPr>
        <u/>
        <sz val="10"/>
        <color theme="1"/>
        <rFont val="Calibri Light"/>
        <family val="2"/>
        <scheme val="major"/>
      </rPr>
      <t>Photocopies</t>
    </r>
    <r>
      <rPr>
        <sz val="10"/>
        <color theme="1"/>
        <rFont val="Calibri Light"/>
        <family val="2"/>
        <scheme val="major"/>
      </rPr>
      <t xml:space="preserve">: Inmates must pay for photocopies. How exactly this is done, and thus how it is documented, varies between institutions. In some places, the law library handles this task. In other places, the mailroom handles it. Some institutions allow an inmate to bring something in person to be copied and to then just wait for the copies to be made. In those cases, if the inmate has funds, they pay right there and no form is completed. Others require the inmate to complete an E.H. Cooper debit form and leave it with the original for copies to be made. All institutions utilize an E.H. Cooper debit form when photocopies are made for an indigent inmate. If the inmate is indigent SCDC will make the copies and debit the inmate's account so SCDC gets paid back if and when the inmate has funds. Copies are 10 cents per page.
</t>
    </r>
    <r>
      <rPr>
        <u/>
        <sz val="10"/>
        <color theme="1"/>
        <rFont val="Calibri Light"/>
        <family val="2"/>
        <scheme val="major"/>
      </rPr>
      <t>Writing Supplies</t>
    </r>
    <r>
      <rPr>
        <sz val="10"/>
        <color theme="1"/>
        <rFont val="Calibri Light"/>
        <family val="2"/>
        <scheme val="major"/>
      </rPr>
      <t xml:space="preserve">: Inmates can purchase writing supplies at the canteen. Inmates who are indigent receive a monthly “hygiene pack” which contains 1 pencil, 8 sheets of paper, and 2 envelopes. If they need more for legal filings or mail SCDC issues it and completes an E.H. Cooper debit form. 
</t>
    </r>
  </si>
  <si>
    <t xml:space="preserve">SCDC does not know how much it spends to facilitate inmate’s filing of lawsuits overall and does not know how much it would cost on average per lawsuit. 
In 2018 SCDC spent $131,468.15 on postage for legal mail for indigent inmates. SCDC entered debit forms for $41, 694.05, but does not know what, if any portion of that for which it actually received reimbursement.  There were no debit forms entered for approximately $89, 774.10 of the costs.
</t>
  </si>
  <si>
    <t xml:space="preserve">SCDC keeps a log of the requests. Some requestors, media and attorneys in particular, make frequent requests. The number of items in this log would show the number of requests, not the number of requestors. However, SCDC could probably count that up using its log.
</t>
  </si>
  <si>
    <t xml:space="preserve">SCDC does not know the total or per request cost of responding to Freedom of Information Act (FOIA) requests.  However, SCDC does have a standard fee schedule for what it charges requestors as required by SC Code Ann. § 30-4-30(B). SCDC charges $0.25 a page for records produced through FOIA and $25.92 an hour for the search, retrieval and redaction of records.
</t>
  </si>
  <si>
    <t xml:space="preserve">1.  Have the foresight and understanding of why funds are requested and the potential impact of those unanswered requests on the Agency and the State.                                      
2.  SCEIS has provided a usable accounting system that has been adopted State-wide and has a platform for comparative reporting consistent among the agencies.    
                                                    </t>
  </si>
  <si>
    <t xml:space="preserve">1.  Have the foresight and understanding of why funds are requested and the potential impact of those unanswered requests on the Agency and the State.                                      
2.  SCEIS has provided a usable accounting system that has been adopted State-wide and has a platform for comparative reporting consistent among the agencies.              
                                          </t>
  </si>
  <si>
    <t xml:space="preserve">1.  Provide a safe and secure environment for the officers to work in.
2.  Provide a clear communication to the public that the Legislature supports a safe and secure work environment.
3.  Greater acknowledgement of the service that the officers perform to keep the prisons safe.
</t>
  </si>
  <si>
    <t xml:space="preserve">1.  Have the foresight and understanding of why funds are requested and the potential impact of those unanswered requests on the Agency and the State.                                      
2.  SCEIS has provided a usable accounting system that has been adopted State-wide and has a platform for comparative reporting consistent among the agencies.      
                                                  </t>
  </si>
  <si>
    <t xml:space="preserve">1. Continued support for the law concerning incarcerated individuals.
2.  Maintain the Agency mission which reflects said deliverables.
3.  Be aware of nation-wide changes that occurs in the management and operations of a properly run prison system.
</t>
  </si>
  <si>
    <t xml:space="preserve">Inmates must be held accountable for damaging employee personal items.
</t>
  </si>
  <si>
    <t xml:space="preserve">SC Department of Education, Federal Emergency Management Agency, U.S. Department of Agriculture, SC Department of Public Safety
</t>
  </si>
  <si>
    <t xml:space="preserve">Court Administration, Prosecution Coordination Commission, Department of Probation, Parole and Pardon
</t>
  </si>
  <si>
    <t xml:space="preserve">State Law Enforcement Division, Sheriffs' departments, and other law enforcement agencies.
</t>
  </si>
  <si>
    <t xml:space="preserve">State Law Enforcement Division, other law enforcement agencies.
</t>
  </si>
  <si>
    <t xml:space="preserve">Bodily injury and loss of life of inmate. Juvenile offenders 16 and under are housed at the SC Dept of Juvenile Justice. 17 and older are housed in SCDC
</t>
  </si>
  <si>
    <t xml:space="preserve">Inmates could be sent to locations where security and supervision are lacking.
</t>
  </si>
  <si>
    <t xml:space="preserve">Inmates could remain at facilities where conditions and supervision are inadequate.
</t>
  </si>
  <si>
    <t xml:space="preserve">Bodily injury and/or loss of life of individual inmates.  By law the inmates are "wards' of the State which are to be protected while under State custody.
</t>
  </si>
  <si>
    <t xml:space="preserve">Inmate Safety is our main mission.  Failure to comply with PREA Standards will make the prisons unsafe
</t>
  </si>
  <si>
    <t xml:space="preserve">Pre-opening inspections may be delayed due to scheduling difficulties, which could result in approval for occupancy not being given in a timely manner.
</t>
  </si>
  <si>
    <t xml:space="preserve">Verification would be lacking that buildings have been constructed according to approved plans, and unsafe or unsatisfactory buildings could be in use before problems are discovered.
</t>
  </si>
  <si>
    <t xml:space="preserve">Department of Probation, Parole and Pardon
</t>
  </si>
  <si>
    <t xml:space="preserve">Inappropriate institution assignments could lead to increased potential for escapes.
</t>
  </si>
  <si>
    <t xml:space="preserve">Would not be able to appropriately assign youthful offenders to an appropriate institution for treatment and services.
</t>
  </si>
  <si>
    <t xml:space="preserve">SCDC does not currently provide for opportunities for volunteer service.
</t>
  </si>
  <si>
    <t xml:space="preserve">Agency must be stewards over tax payer supplied capital assets and equipment.
</t>
  </si>
  <si>
    <t xml:space="preserve">Department of Probation, Parole, and Pardon
</t>
  </si>
  <si>
    <t xml:space="preserve">Department of Alcohol and Other Drug Abuse Services, Department of Mental Health, judiciary, and other law enforcement agencies. 
</t>
  </si>
  <si>
    <t xml:space="preserve">Department of Employment and Workforce
</t>
  </si>
  <si>
    <t xml:space="preserve">1.  Released Inmate success is based on providing essential skills that will allow them to gain meaningful employment within the community.
2.  Behavior modification to enhance responsibility entering back into the community.
</t>
  </si>
  <si>
    <t xml:space="preserve">Department of Commerce, Department of Employment and Workforce, Department of Administration
</t>
  </si>
  <si>
    <t xml:space="preserve">Inmate must be properly supervised when outside of the fence.  Prevents escapes and opportunities to obtain contraband.
</t>
  </si>
  <si>
    <t xml:space="preserve">Encroaches on the religious rehabilitative programs for inmate enrichment.
</t>
  </si>
  <si>
    <t xml:space="preserve">Inmate would be retained longer in the system thus resulting in an increased cost to the taxpayer.
</t>
  </si>
  <si>
    <t xml:space="preserve">Recidivism rates will be increased as inmates are unprepared to function back into society.  Society continues to progress and inmates have to be properly prepared to be able to function in the society that they are being released into.
</t>
  </si>
  <si>
    <t xml:space="preserve">So long as a 9 member board is appointed, the manner in which the appointments are made is not a concern. However, since this is a department within a State Agency, the Director of the Agency must maintain ultimate authority.
</t>
  </si>
  <si>
    <t xml:space="preserve">Removal of this authority diminishes the Director's authority over a department. Although appointed, board members must have a certain level of accountability to the Agency.
</t>
  </si>
  <si>
    <t xml:space="preserve">The PUSD School Board meets quarterly. Three consecutive unexcused absences indicated disinterest and a dereliction of accepted responsibility to the Agency. 
</t>
  </si>
  <si>
    <t xml:space="preserve">Allow agency to maintain based on current statute.
</t>
  </si>
  <si>
    <t xml:space="preserve">Possible longer delays to prosecute contraband cases in General Sessions versus Magistrate level but higher sanctions if heard in General Sessions.
</t>
  </si>
  <si>
    <t xml:space="preserve">State Law Enforcement Division, Legislation, Court Administration, Magistrate and General Sessions Courts. 
</t>
  </si>
  <si>
    <t xml:space="preserve">Victim Services, Legislation, Court Administration, Magistrate and General Sessions Courts. 
</t>
  </si>
  <si>
    <t xml:space="preserve">1.  Legislature should continue to look at the prison system as a community of people that the State is obligated to care for and protect.
2.  The inmates have rights as human beings and we need to keep that in the forefront of our Legislative thinking.
3.  Lawsuits are prevalent in this kind of environment dealing with individual rights.
</t>
  </si>
  <si>
    <t xml:space="preserve">1.  Understand that Canteen products provide a morale boost to our inmates as it allows them to buy consumables not provided by tax payer funding.
2.  The Agency keeps a close watch on what products are popular and tries new products as well.
3.  Excess cash is used for the benefit of the Agency and thus the inmates as well.
</t>
  </si>
  <si>
    <t xml:space="preserve">There would be a lack of awareness that a facility is to be taken out of service, and there would be no prior notice of how affected detainees are to be handled.
</t>
  </si>
  <si>
    <t xml:space="preserve">Alternatively, Medicaid expansion for inmates releasing from prison would increase continuity of care and would likely decrease recidivism. In addition, the state could save costs if payment for inmate hospitalizations was tied to South Carolina Medicaid rates. 
</t>
  </si>
  <si>
    <t xml:space="preserve">Lawsuits against SCDC/State and patient decompensation to include self injurious behavior. 
</t>
  </si>
  <si>
    <t xml:space="preserve">1. Maintain the Agency mission which reflects said deliverables.
2. Be aware of nation-wide changes that occurs in the management of transgender patients.
</t>
  </si>
  <si>
    <t xml:space="preserve">None because the number of inmates with active private insurance is negligible. 
</t>
  </si>
  <si>
    <t xml:space="preserve">Jail and Prison Inspection Division would be lacking some of the information needed to prepare inspection reports.
</t>
  </si>
  <si>
    <t xml:space="preserve">Autopsy procedures are expensive and time consuming on local coroners.
</t>
  </si>
  <si>
    <t xml:space="preserve">Department of Health and Environmental Control
</t>
  </si>
  <si>
    <t xml:space="preserve">n/a
</t>
  </si>
  <si>
    <t xml:space="preserve">S.C. Sentencing Guidelines Commission, Serve (Director or designee) on
Legislative declaration in enabling Act (1989 Act No. 152):  See Note 20 in "Deliverables Chart - Notes"
</t>
  </si>
  <si>
    <t xml:space="preserve">Discharge a youthful offender unconditionally on or before the expiration of six years from the date of his conviction 
Legislative Intent in enabling Act:  See Note 3 in "Deliverables Chart - Notes" 
</t>
  </si>
  <si>
    <t xml:space="preserve">Notify victims before unconditionally discharging a youthful offender
Legislative Intent in enabling Act:  See Note 3 in "Deliverables Chart - Notes" 
</t>
  </si>
  <si>
    <t xml:space="preserve">Release a youthful offender conditionally under supervision on or before the expiration of four years from the date of his conviction 
Legislative Intent in enabling Act:  See Note 3 in "Deliverables Chart - Notes" 
</t>
  </si>
  <si>
    <t xml:space="preserve">Utilize conditional supervised release of youthful offender to reduce recidivism
Legislative findings in enabling Act (2010 Act No. 151):  See Note 4 in "Deliverables Chart - Notes" 
</t>
  </si>
  <si>
    <t xml:space="preserve">Report and recommend a youthful offender be released conditionally under supervision (SCDC director to SCDC youthful offender division)
Legislative findings in enabling Act:  See Note 4 in "Deliverables Chart - Notes" 
</t>
  </si>
  <si>
    <t xml:space="preserve">Notify victims before conditionally releasing a youthful offender 
Legislative findings in enabling Act:  See Note 4 in "Deliverables Chart - Notes" 
</t>
  </si>
  <si>
    <t xml:space="preserve">Notify victims before conditionally releasing a youthful offender 
Legislative Intent in enabling Act:  See Note 3 in "Deliverables Chart - Notes" 
</t>
  </si>
  <si>
    <t xml:space="preserve">Deny conditional release of a youthful offender based on information from the victim
Legislative findings in enabling Act (2010 Act No. 151):  See Note 4 in "Deliverables Chart - Notes" 
</t>
  </si>
  <si>
    <t xml:space="preserve">Do not grant conditional release to a youthful offender, with certain exceptions, unless the youthful offender agrees in writing to be subject to search or seizure, without a search warrant, with or without cause, of the youthful offender's person, any vehicle he owns or is driving, and any of his possessions 
Legislative findings in enabling Act (2010 Act No. 151):  See Note 4 in "Deliverables Chart - Notes" 
</t>
  </si>
  <si>
    <t xml:space="preserve">Release a youthful offender conditionally under supervision, after providing SCDC director reasonable notice 
Legislative findings in enabling Act (2010 Act No. 151):  See Note 4 in "Deliverables Chart - Notes" 
</t>
  </si>
  <si>
    <t xml:space="preserve">Determine the cost of each youthful offender's supervision when the youthful offender is on conditional supervised release
Legislative findings in enabling Act (2010 Act No. 151):  See Note 4 in "Deliverables Chart - Notes" 
</t>
  </si>
  <si>
    <t xml:space="preserve">Regularly charge the youthful offender the cost of his/her supervision when the youthful offender is on conditional supervised release
Legislative findings in enabling Act (2010 Act No. 151):  See Note 4 in "Deliverables Chart - Notes" 
</t>
  </si>
  <si>
    <t xml:space="preserve">Discharge a committed youthful offender unconditionally at the expiration of one year from the date of conditional release.
Legislative findings in enabling Act (2010 Act No. 151):  See Note 4 in "Deliverables Chart - Notes" 
</t>
  </si>
  <si>
    <t xml:space="preserve">Follow the rules in this statute when determining whether an inmate is eligible for supervised furlough
Legislative findings in enabling Act:  See Note 4 and 6 in "Deliverables Chart - Notes".
</t>
  </si>
  <si>
    <t xml:space="preserve">Receive into custody inmates the court sentences to the shock incarceration program
Legislative findings in enabling Act:  See Note 4 in "Deliverables Chart - Notes"
</t>
  </si>
  <si>
    <t xml:space="preserve">Adopt a memorandum of understanding for the offender employment preparation program that establishes the responsibilities and role of each agency in assisting inmates in preparing for meaningful employment upon release in, at a minimum, the areas listed in 24-13-2130(A):  SCDC, Dept. of Employment and Workforce; Dept. of Probation, Parole, and Pardon; Dept. of Vocational Rehab, and Alston Wilkes Society
Legislative Intent in enabling Act:  See Note 3 in "Deliverables Chart - Notes"
</t>
  </si>
  <si>
    <t xml:space="preserve">As part of the offender employment preparation program, work with the Dept. of Motor Vehicles to develop and implement a plan to provide valid ID cards to inmates who are being released
Legislative Intent in enabling Act:  See Note 7 in "Deliverables Chart - Notes"
</t>
  </si>
  <si>
    <t xml:space="preserve">Transfer funds available in inmate accounts to Dept. of Motor Vehicles to cover cost of ID cards
Legislative Intent in enabling Act:  See Note 7 in "Deliverables Chart - Notes"
</t>
  </si>
  <si>
    <t xml:space="preserve">Paid employment in the community, authorize inmates to perform 
Legislative Intent in enabling Act:  See Note 3 in "Deliverables Chart - Notes"
</t>
  </si>
  <si>
    <t xml:space="preserve">Follow the rules in 24-13-125(A) and 24-13-650 when determining whether an inmate is eligible for work release
Legislative Intent in enabling Act:  See Note 3 in "Deliverables Chart - Notes"
</t>
  </si>
  <si>
    <t xml:space="preserve">Notify victims before authorizing a inmate for work release
Legislative Intent in enabling Act:  See Note 8 in "Deliverables Chart - Notes"
</t>
  </si>
  <si>
    <t xml:space="preserve">Deny work release for a inmate based on feedback from victims
Legislative Intent in enabling Act:  See Note 3 in "Deliverables Chart - Notes"
</t>
  </si>
  <si>
    <t xml:space="preserve">Deny work release for a inmate based on other reasons in 24-3-20(B)
Legislative Intent in enabling Act:  See Note 3 in "Deliverables Chart - Notes"
</t>
  </si>
  <si>
    <t xml:space="preserve">Determine which inmates may be used for litter control programs
Legislative Intent in enabling Act:  See Note 3 in "Deliverables Chart - Notes"
</t>
  </si>
  <si>
    <t xml:space="preserve">Inmate idleness, minimize
Legislative Intent in enabling Act:  See Note 3 in "Deliverables Chart - Notes"
</t>
  </si>
  <si>
    <t xml:space="preserve">Training programs in the community, authorize inmates to participate in
Legislative Intent in enabling Act:  See Note 3 in "Deliverables Chart - Notes"
</t>
  </si>
  <si>
    <t xml:space="preserve">Restitution program, establish to reimburse victims 
Legislative Intent in enabling Act:  See Note 3 in "Deliverables Chart - Notes"
</t>
  </si>
  <si>
    <t xml:space="preserve">Regulate and administer restitution program
Legislative Intent in enabling Act:  See Note 3 in "Deliverables Chart - Notes"
</t>
  </si>
  <si>
    <t xml:space="preserve">Revoke work credits when necessary  
Legislative Intent in enabling Act:  See Note 3 in "Deliverables Chart - Notes"
</t>
  </si>
  <si>
    <t xml:space="preserve">Manufacture or produce items, utilize inmates to
Legislative Intent in statute (24-3-310):   See Note 9 in "Deliverables Chart - Notes"
</t>
  </si>
  <si>
    <t xml:space="preserve">Catalogue of items made by inmates in the prison system, prepare annually
Legislative Intent in statute (24-3-310):   See Note 9 in "Deliverables Chart - Notes"
</t>
  </si>
  <si>
    <t xml:space="preserve">Nonprofit projects, establish programs that allow inmates to participate in
Legislative Intent in statute (24-3-310):   See Note 9 in "Deliverables Chart - Notes"
</t>
  </si>
  <si>
    <t xml:space="preserve">Dry-cleaning facilities to clean state-owned uniforms for SCDC security personnel, install
Legislative Intent in statute (24-3-310):   See Note 9 in "Deliverables Chart - Notes"
</t>
  </si>
  <si>
    <t xml:space="preserve">Trespassing or loitering on state correctional properties, instruct individuals doing so to leave
Legislative findings in enabling Act:  See Note 10 in "Deliverables Chart - Notes"
</t>
  </si>
  <si>
    <t xml:space="preserve">Prosecute individuals who (1) after notice is given to leave, continue trespassing or loitering on state correctional properties; and (2) incite, solicit, urge, encourage, exhort, instigate, or procure a person to continue trespassing or loitering on state correctional properties
Legislative findings in enabling Act:  See Note 10 in "Deliverables Chart - Notes"
</t>
  </si>
  <si>
    <t xml:space="preserve">Deny unconditional discharge of a youthful offender based on information from the victim
Legislative findings in enabling Act (2010 Act No. 151):  See Note 4 in "Deliverables Chart - Notes" </t>
  </si>
  <si>
    <t>Before the inmate is granted supervised furlough, ensure applicable inmates agree in writing to be subject to search or seizure, without a search warrant, with or without cause, of the inmate's person, any vehicle the inmate owns or is driving, and any of the inmate's possessions (unless procedures for the program, which were developed jointly by SCDC and Dept. of Probation, Parole, and Pardon, state PPP is responsible for doing this)
Legislative findings in enabling Act (2010 Act No. 151):  See Note 4 and 6 in "Deliverables Chart - Notes".</t>
  </si>
  <si>
    <t>Annually report job assignments of inmates to Department of Administration
Legislative Intent in enabling Act:  See Note 3 in "Deliverables Chart - Notes"</t>
  </si>
  <si>
    <t>Work to ensure inmates do not violate ,and investigate allegations of violation of, laws which prohibits inmates from: (1) escape; (2) attempted escape; (3) have in their possession tools, weapons, or other items that may be used to facilitate an escape; (4) conspire with another inmate to incite a riot; (5) conspire with another inmate to commit acts of violence; (6) carry on his person or to have in his possession a dirk, slingshot, metal knuckles, razor, firearm, or an object, homemade or otherwise, that may be used for the infliction of personal injury upon another person, or to willfully conceal any weapon; (7) acting alone or in concert with others, who by threats, coercion, intimidation, or physical force takes, holds, decoys, or carries away any person as a hostage or for any other reason
Legislative findings in enabling Act:  See Note 10 in "Deliverables Chart - Notes"</t>
  </si>
  <si>
    <r>
      <t xml:space="preserve">Does this law specify who (customer) the agency must or may serve?  </t>
    </r>
    <r>
      <rPr>
        <sz val="10"/>
        <rFont val="Calibri Light"/>
        <family val="2"/>
        <scheme val="major"/>
      </rPr>
      <t>(Y/N)</t>
    </r>
  </si>
  <si>
    <r>
      <rPr>
        <u/>
        <sz val="10"/>
        <color theme="1"/>
        <rFont val="Calibri Light"/>
        <family val="2"/>
        <scheme val="major"/>
      </rPr>
      <t>Mission</t>
    </r>
    <r>
      <rPr>
        <sz val="10"/>
        <color theme="1"/>
        <rFont val="Calibri Light"/>
        <family val="2"/>
        <scheme val="major"/>
      </rPr>
      <t>:  Safety – Protect the public, our employees, and our inmates.
Service – Provide rehabilitation and self-improvement opportunities for inmates.
Stewardship – Promote professional excellence, fiscal responsibility, and self-sufficiency.</t>
    </r>
  </si>
  <si>
    <r>
      <rPr>
        <u/>
        <sz val="10"/>
        <color theme="1"/>
        <rFont val="Calibri Light"/>
        <family val="2"/>
        <scheme val="major"/>
      </rPr>
      <t>Vision</t>
    </r>
    <r>
      <rPr>
        <sz val="10"/>
        <color theme="1"/>
        <rFont val="Calibri Light"/>
        <family val="2"/>
        <scheme val="major"/>
      </rPr>
      <t xml:space="preserve">:  See mission statement
</t>
    </r>
    <r>
      <rPr>
        <u/>
        <sz val="10"/>
        <color theme="1"/>
        <rFont val="Calibri Light"/>
        <family val="2"/>
        <scheme val="major"/>
      </rPr>
      <t>Legal Basis</t>
    </r>
    <r>
      <rPr>
        <sz val="10"/>
        <color theme="1"/>
        <rFont val="Calibri Light"/>
        <family val="2"/>
        <scheme val="major"/>
      </rPr>
      <t>: S.C. Code of Laws Title 24</t>
    </r>
  </si>
  <si>
    <t>Available FTEs: 6,108.938
Filled FTEs: 4,779.80
Temp/Grant:  299.033
Time Limited:  Included in temporary/grant
Part Time:  Included in temprary/grant</t>
  </si>
  <si>
    <t>Available FTEs:  6,108.938
Filled FTEs:  4,811.80
Temp/Grant:  299.954
Time Limited:Included in temporary/grant
Part Time: Included in temporary grant</t>
  </si>
  <si>
    <t xml:space="preserve"> </t>
  </si>
  <si>
    <t>II.A.  HOUSING, CARE, SECURITY &amp; SUPERVISION;
II.B.  QUOTA ELIMINATION</t>
  </si>
  <si>
    <t>Deputy Director of Operations; Office of Legal Counsel and Compliance</t>
  </si>
  <si>
    <t>Michael McCall; Salley Elliott</t>
  </si>
  <si>
    <t>Governor and State Legislators</t>
  </si>
  <si>
    <t>Deputy Director of Health Services</t>
  </si>
  <si>
    <t>Terre K. Marshall,, CCHP-A (100%)</t>
  </si>
  <si>
    <t>Deputy Director of Operations</t>
  </si>
  <si>
    <t>Michael McCall</t>
  </si>
  <si>
    <t>Provide an environment for the inmates to progress towards success in the community upon release.</t>
  </si>
  <si>
    <t>II.C.  WORK &amp; VOCATIONAL ACTIVITIES;
II.D.  PALMETTO UNIFIED SCHOOL DISTRICT #1;
II.E. INDIVIDUAL GROWTH AND MOTIVATION</t>
  </si>
  <si>
    <t>(1) Vocational Certificates earned;
(2) On-the-job training certificates earned;
(3) WorkKeys earned</t>
  </si>
  <si>
    <t>Deputy Director of Programs, Reentry, and Rehabilitative Services</t>
  </si>
  <si>
    <t>Nena Walker-Staley</t>
  </si>
  <si>
    <t>II.D.  PALMETTO UNIFIED SCHOOL DISTRICT #1;</t>
  </si>
  <si>
    <t>Governor and State Legislators, SC Department of Education</t>
  </si>
  <si>
    <t>(1) Inmates participating in EWC jobs;
(2) Recidivism rates for - Pre-Release;
(3) Recidivism rates for - Work Program;
(4) Recidivism rates for - Labor Crew;
(5) Recidivism rates for - Prison Industries;
(6) Recidivism rates for - Overall;
(7) Employability skills curriculum</t>
  </si>
  <si>
    <t>I.  INTERNAL ADMINISTRATION AND SUPPORT</t>
  </si>
  <si>
    <t>Deputy Director of Administration</t>
  </si>
  <si>
    <t>Tom Osmer</t>
  </si>
  <si>
    <t>Office of Legal Counsel and Compliance; Deputy Director of Administration</t>
  </si>
  <si>
    <t>Salley Elliott; Tom Osmer</t>
  </si>
  <si>
    <r>
      <t xml:space="preserve">Responsible Employee Name &amp; Time staff member has been responsible for the strategy </t>
    </r>
    <r>
      <rPr>
        <sz val="10"/>
        <rFont val="Calibri Light"/>
        <family val="2"/>
        <scheme val="major"/>
      </rPr>
      <t/>
    </r>
  </si>
  <si>
    <t>Partner(s), by segment, the agency works with to achieve the strategy</t>
  </si>
  <si>
    <t xml:space="preserve">(1) Notify Executive Budget Office and Comptroller General before transferring any appropriated funds between agency programs (as programs is utilized in the general appropriations act); (2) Do not transfer more than 20% of funds appropriated to a certain program, to another program; (3) Provide details of any transfer of appropriated funds between agency programs, when requested by a member of the General Assembly </t>
  </si>
  <si>
    <t xml:space="preserve">(1) Replace applicable employee property if damaged or destroyed by inmate; (2) Establish guidelines for replacement of employee property damaged by inmates; </t>
  </si>
  <si>
    <t>(1) Do not withhold services to carry forward general funds; (2) Carry forward up to 10% of unspent general appropriated funds from prior fiscal year; (3) Follow the following definition/process when calculating carry forward:  Agencies which have separate general fund carry forward authority must exclude the amount carried forward by such separate authority from their base for purposes of calculating the ten percent carry forward authorized herein.  Any funds that are carried forward as a result of this provision are not considered part of the base of appropriations for any succeeding years</t>
  </si>
  <si>
    <t>(1) Consider if a service or good is obtainable through the prison industry program, before obtaining the service or good from outside the prison; (2)Develop a catalog of prison-made products for national distribution; (3) Distribute catalog of products and services to a state agency, when requested by the state agency</t>
  </si>
  <si>
    <t>Use insurance reimbursements to cover claim expenses</t>
  </si>
  <si>
    <t>Allow Attorney General to review current juvenile justice confinement policies SCDC thinks may jeopardize federal grant funds before making changes to the policies (Reports for the interpretation of the federal Juvenile Justice and Delinquency Prevention Act in regard to the secure holding of juveniles for more than six hours in adult detention facilities that also serve as forty-eight-hour juvenile holdover facilities)</t>
  </si>
  <si>
    <t>Utilize inmate labor for construction of an addition to the Edisto Unit at the Broad River Correctional Institution, which houses the Department of Mental Health's Sexually Violent Predator Treatment Program, such addition to be used for additional treatment space and staff offices</t>
  </si>
  <si>
    <t>(1) Utilize agency appropriated funds to avoid a deficit; (2) Notify General Assembly and work with Executive Budget Office to develop a plan to avoid a year-end deficit, if a quarterly deficit monitoring review by EBO determines the likelihood of such a deficit exists</t>
  </si>
  <si>
    <t>Provide links to websites of any agencies that provide SCDC monthly procurement card statements (Comply with Comptroller General's position of fiscal accountability and transparency).</t>
  </si>
  <si>
    <t>Collaborate with PPP to consolidate functions of SCDC and Dept. of Probation, Parole, and Pardon (PPP)</t>
  </si>
  <si>
    <t>(1) Provide Correctional Officer retention incentive (CORI) services, which Includes:  (a) Provide certain services to correctional officers at no cost or at a reduced cost, which may include, but not limited to, haircuts, cleaning of agency uniforms, and other services that relate directly to job requirements for correctional officers;  (b) Utilize inmates to provide CORI services; (c) Set the price for CORI  services; (d) Retain  funds generated from CORI services; (e)  Apply funds generated from CORI services to costs associated with the operation of CORI; (2) Retain fees from correctional officer retention incentives and apply them to costs associated with the operation of correctional officer retention incentives</t>
  </si>
  <si>
    <t>(1) Director execute bond for $50,000; (2) Director require other employees to execute bond</t>
  </si>
  <si>
    <t>(1) Clothe inmates; (2) Provide clothing to newly released inmates; (3) Feed inmates and conduct appropriate inspections of food service operations; (4) Care and treat for inmates (health)</t>
  </si>
  <si>
    <t>(1) Determine different ways to characterize inmates in order to maintain data on them and determine where each will be housed/confined; (2) Establish rules and regulations for separation of inmates; (3) Establish rules and regulations for treatment of inmates; (4) Establish rules and regulations for training inmates; (5) Establish rules and regulations for discipline of inmates</t>
  </si>
  <si>
    <t>(1) Conduct and report a complete inventory of prison property and fiscal affairs - Includes complete inventory with market value beside each item and statement of fiscal affairs of prison system for preceding fiscal year; (2) Print inventory/fiscal affairs report for the public</t>
  </si>
  <si>
    <t>Director can request reports from departments as needed</t>
  </si>
  <si>
    <t>Maintain complete and accurate financial records</t>
  </si>
  <si>
    <t>(1) Prosecute individuals who provide inmates contraband, other than weapons or illegal drugs, in magistrate's court; (2 )Prosecute individuals who (a) after notice is given to leave, continue trespassing or loitering on state correctional properties; and (b) incite, solicit, urge, encourage, exhort, instigate, or procure a person to continue trespassing or loitering on state correctional properties (Legislative findings in enabling Act:  See Note 10 in "Deliverables Chart - Notes"); (3) Assert defense allowed in 24-3-750 and 24-3-760 if allegations brought as a result of utilizing citizen to help suppress disorder among inmates; (4) Prosecute inmates, and those assisting inmates, who utilize the internet for communicating with victims; (5) Prosecute all individuals that mistreat inmates in violation of the law; (6) Director authorize legal actions or lawsuits involving the agency (a) actions are brought in the name of the director, and (b) Director appears on behalf of agency</t>
  </si>
  <si>
    <t>Prosecute all individuals that mistreat inmates in violation of the law</t>
  </si>
  <si>
    <t>Purchase or condemn land for buildings, sewer or water lines necessary for the prison system</t>
  </si>
  <si>
    <t>Subsection A - (1) Sell timber on property owned by agency, after consultation with state forester; (2) Utilize funds from timber sales for agency agriculture program or general welfare of inmates (Note:  No specific law requires or prohibits SCDC from establishing an agriculture program)
Subsection B - (1) Sell horticulture (garden/farm) products grown and produced through agency's horticulture program; (2) Utilize funds from sale of horticulture products for general welfare of inmate (Note:  No specific law requires or prohibits SCDC from establishing a horticulture program)</t>
  </si>
  <si>
    <t>(1) Sell surplus products produced by agency's farm program; (2) Utilize funds from sale of surplus products from agency's farm program for agency farm program or general welfare of inmates  (Note:  No specific law requires or prohibits SCDC from establishing a farm program)</t>
  </si>
  <si>
    <t>Utilize funds from clinical pastoral training program to continue the program (Note:  No specific law requires or prohibits SCDC from establishing a clinical pastoral training program)</t>
  </si>
  <si>
    <t>(1) Trespassing or loitering on state correctional properties, instruct individuals doing so to leave; (2) Prosecute individuals who (a) after notice is given to leave, continue trespassing or loitering on state correctional properties; and (b) incite, solicit, urge, encourage, exhort, instigate, or procure a person to continue trespassing or loitering on state correctional properties (Legislative findings in enabling Act:  See Note 10 in "Deliverables Chart - Notes")</t>
  </si>
  <si>
    <t>Raise awareness of and educate inmates on organ, tissue, and marrow donation, and if they desire to donate, and are able to do so, follow proper laws regarding organ and tissue donations</t>
  </si>
  <si>
    <t>Subsection A - Develop (with Dept. of Commerce) and obtain approval (from Dept. of Administration) on a marketing plan to attract private sector service businesses for the employment of inmates through the prison industries program.  Note: 24-1-290(D) states the statutes may not be construed to apply to "traditional prison industries"
Subsection B - Provide required notice, and obtain necessary certification prior to entering or renewing contracts with private sector service entities that want to hire inmates through the prison industries program; Public notice sent to newspaper and circulated once a week for two consecutive weeks; Notice must include: description of work to be performed, the intent to contract for inmate labor, and provide that objections to the proposed hiring of prison labor may be filed with the Department of Commerce within thirty days of the last date that the notice appear;
Department of Commerce must certify that an unfair competitive wage disadvantage to the local economy is not created by each new contract for prison labor  
Subsection C - Develop (with Dept. of Commerce) and obtain approval (from Dept. of Administration) on procedures for negotiation of new contracts and contract renewals between private sector entities and the agency. 
Subsection D - Submit audit report of prison industries  program (as the term is defined in 24-1-290, not as the term is defined in 24-3-320) to the Senate Corrections and Penology Committee and the House Medical, Military, Public and Municipal Affairs Committee, annually.  Note: 24-1-290(D) states the statutes may not be construed to apply to "traditional prison industries"</t>
  </si>
  <si>
    <t>(1) Establish contracts that allow inmates to perform "service work" for private sector entities.  NOTE:  Service work is defined as any work that includes repair, replacement of original manufactured items, packaging, sorting, recycling, labeling, or similar work that is not original equipment manufacturing; (2) Determine wages for inmate labor for private sector entities; (3) Make deductions from inmate earnings for working for private sector entities and distribute accordingly (Note: 24-1-290(D) states the statutes may not be construed to apply to "traditional prison industries")</t>
  </si>
  <si>
    <t>Subsection A - Determine appropriate place of confinement for inmates
Subsection B - (1) Authorize inmates to perform paid employment in the community; (2) Notify victims before authorizing a inmate for work release; (3) Deny work release for a inmate based on feedback from victims; (4) Deny work release for a inmate based on other reasons in 24-3-20(B); (5) Authorize inmates to participate in training programs in the community
Subsection C - (1) Minimize inmate idleness; (2) Annually report job assignments of inmates to Department of Administration; (3) Determine which inmates may be used for litter control programs
Subsection D - (1) Establish to reimburse victims restitution program; (2) Regulate and administer restitution program
(Legislative Intent in enabling Act:  See Note 3 in "Deliverables Chart - Notes")</t>
  </si>
  <si>
    <t>Subsection A - Obtain consent before confining inmates in local facilities
Subsection B - Consider proximity to home in inmate facility assignment
Subsection C - Terminate inmate facility assignments if facilities unsuitable</t>
  </si>
  <si>
    <t>Subsection A - (1) Collect inmate wages from employers; (2) Make appropriate deductions from inmate wages
Subsection B - Return appropriate wages to inmate at release</t>
  </si>
  <si>
    <t>Transport inmates from court to state prison system</t>
  </si>
  <si>
    <t>Jewelry policies for inmates, monitor and enforce</t>
  </si>
  <si>
    <t>Produce and sell metal license plates to Dept. of Motor Vehicles and metal road signs to Dept. of Transportation</t>
  </si>
  <si>
    <t>Subsection A - (1) Accept applications from state agency, county, municipality, or public service district for use of inmate labor on public improvement or development project; (2) Designate supervision and control of inmate labor on public improvement or development projects for state agency, county, municipality, or public service district
Subsection B - Establish appropriate contracts for inmate labor on public improvement or development projects for state agency, county, municipality, or public service district
Subsection C - (1) Only allow inmates classified as non-violent in a work camp constructed or operated by SCDC; (2) Supervise inmates constructing work camps on county property with armed guards; (3) Provide county contracting officials with appropriate information about inmates constructing work camps in their county</t>
  </si>
  <si>
    <t>(1) Determine if state agency, county, municipality, or public service district can properly supervise inmate labor on public improvement or development projects; (2) Provide correctional officers if state agency, county, municipality, or public service district cannot adequately supervise inmate labor on public improvement or development projects; (3) Collect reimbursement from state agency, county, municipality, or public service district for providing correctional officers to supervise inmate labor on public improvement or development projects, if state agency, etc. cannot adequately supervise inmate labor</t>
  </si>
  <si>
    <t>(1) Extend limits of place of confinement for trustworthy inmates in specific situations (see work release, medical, etc. deliverables); (2) Extend limits of confinement for terminally ill inmates; (3) Prohibit certain inmates from participating in furlough program unless certain conditions are met; (4) Consider an inmate who does not remain within the extended limits of his confinement or return within the time prescribed to the places of confinement designated by the director, as an escapee</t>
  </si>
  <si>
    <t>Subsection A - Provide inmates ability to visit sick or dying family members
Subsection B - Verify inmate relatives prior to allowing inmate to visit sick or dying family member
Subsection C - (1) Provide transportation for inmates visiting sick or dying family member; (2) Collect funds for transportation of inmates to visit sick or dying family member
Subsection D - Notify victims and inmate relatives, when applicable, prior to inmate visiting sick or dying family member</t>
  </si>
  <si>
    <t>(1) Ensure inmate participation in the prison industry program is voluntary; (2) Ensure inmate labor in prison industry program will not displace employed workers, locality does not have a surplus of available labor for the services that would utilize inmate labor, and pay and other conditions of employment are not less than those for work of similar nature in the locality</t>
  </si>
  <si>
    <t>(1) Utilize inmates to manufacture or produce items; (2) Purchase equipment for manufacturing or production of items by inmates
(Legislative Intent in statute (24-3-310):   See Note 9 in "Deliverables Chart - Notes")</t>
  </si>
  <si>
    <t>Subsection A - (1) Require state agencies to purchase items made by inmates; (2) Allow political subdivisions to purchase items made by inmates
Subsection B - Remain under the supervision of MMO</t>
  </si>
  <si>
    <t>Price items made or produced by inmates at or below prices of other producers or suppliers</t>
  </si>
  <si>
    <t>Install dry-cleaning facilities to clean state-owned uniforms for SCDC security personnel
(Legislative Intent in statute (24-3-310):   See Note 9 in "Deliverables Chart - Notes")</t>
  </si>
  <si>
    <t>(1) Prepare annually a catalogue of items made by inmates in the prison system; (2) Send catalogue of items produced by inmates to state agencies; (3) Require state agencies report estimates of the kind and amount of items, within the catalogue of items produced by inmates, reasonably required for the upcoming fiscal year
(Legislative Intent in statute (24-3-310):   See Note 9 in "Deliverables Chart - Notes")</t>
  </si>
  <si>
    <t>Ensure inmates produce items ordered by state agencies first, then items ordered by political subdivisions</t>
  </si>
  <si>
    <t xml:space="preserve">Set prices for items produced by inmates as close to market price as practicable </t>
  </si>
  <si>
    <t>(1) Deposit revenues from sale of prison made products to the state treasurer to designated accounts provided in code; (2) Disburse revenues to appropriate accounts</t>
  </si>
  <si>
    <t>Subsection A - Establish programs that allow inmates to participate in nonprofit projects
Subsection B - Establish contracts for inmate labor for nonprofits
Subsection C - Allow voluntary inmate participation in the nonprofit projects
Subsection D through G - Determine appropriate inmate wages for nonprofit projects
Subsection E through G - Ensure inmate participation in nonprofit projects does not displace employed workers nor impair existing contracts for services
Subsection H - Collect inmate earnings for nonprofit projects
(Legislative Intent in statute (24-3-310):   See Note 9 in "Deliverables Chart - Notes")</t>
  </si>
  <si>
    <t>Receive execution orders from the clerk of court</t>
  </si>
  <si>
    <t>Take custody of inmates sentenced to execution from county facilities</t>
  </si>
  <si>
    <t>Execute death sentences</t>
  </si>
  <si>
    <t>(1) Provide a death chamber for executions; (2) Bear costs of necessary execution equipment</t>
  </si>
  <si>
    <t xml:space="preserve">Subsection A through B - Ensure necessary individuals are present at execution
Subsection C - Establish regulations for media presence at executions
Subsection D - Prohibit witness use of electronic equipment at executions
Subsection E - Exclude certain persons from execution, when necessary for security purposes </t>
  </si>
  <si>
    <t>Provide a death certificate of the executed inmates to the clerk of court</t>
  </si>
  <si>
    <t>(1) Transport executed inmate's body to family members or dispose of it properly; (2) Bear cost of transporting executed inmate's body</t>
  </si>
  <si>
    <t>Keep executioners' information confidential unless ordered to disclose by a court</t>
  </si>
  <si>
    <t>(1) Investigate prison system misconduct; (2) Determine and execute suitable punishment for prison system misconduct; (3) Establish and enforce rules that prevent disorders, riots, or insurrections in the prison system</t>
  </si>
  <si>
    <t>Detain inmates when directed by other agencies</t>
  </si>
  <si>
    <t>Utilize contraband (monies or contraband things of value used as monies) as reward for those who present information about escaped inmates</t>
  </si>
  <si>
    <t xml:space="preserve">Determine what is considered contraband  </t>
  </si>
  <si>
    <t>(1) Declare as contraband, and prohibit use of, U.S. currency in prisons; (2)  Allow, via a system of credits, mediums of exchange between prisoners</t>
  </si>
  <si>
    <t>Deposit seized contraband money into the specified drug intervention fund</t>
  </si>
  <si>
    <t>Prosecute individuals who provide inmates contraband, other than weapons or illegal drugs, in magistrate's court</t>
  </si>
  <si>
    <t>(1) Prohibit inmate use of Internet-based social networking websites to contact victims; (2)  Prosecute inmates, and those assisting inmates, who utilize the internet for communicating with victims</t>
  </si>
  <si>
    <t>(1) Establish for activities related to mandated inspections conducted by the jail and prison inspection division; (2)  Select inspectors for the Jail and Prison Inspection Division</t>
  </si>
  <si>
    <t>Annually allow the Dept. of Health and Environmental Control inspection of food service operations at all prison system facilities; (2) Receive written report on conditions of each jail facility inspected food service inspector for DHEC; (3) Facilitate the filing of each facility inspection report from DHEC's food service inspector with responsible local governing body, sheriff/police chief, and director of the facility; (4) Collaborate annually with State Fire Marshall for the State Fire Marshal inspection of all prison system facilities including all phases of operation, fire safety, and health and sanitation conditions; (5) Receive written report on conditions of each jail facility inspected from fire marshal (Inspection Division); (6) Facilitate the filing of each facility inspection report from the fire marshal with responsible local governing body, sheriff/police chief, and director of the facility; (7) Establish, with Association of Counties, SCDC standards for inspections of local confinement facilities; (8) Prepare written report on conditions of each jail facility inspected by SCDC Inspection Division pursuant to standards for inspections of local confinement facilities established with Association of Counties; (9) Facilitate the filing of each facility inspection report from SCDC's Inspection Division with responsible local governing body, sheriff/police chief, and director of the facility</t>
  </si>
  <si>
    <t>Subsection A - Notify local governing body if an inspection discloses a facility does not meet minimum SCDC, fire, or health standards
Subsection B - (1) Monitor whether local governing body initiates corrective action or corrects conditions which an inspection report stated were needed for a facility to meet minimum SCDC, fire, or health standards; (2) Determine if a facility needs to be closed for failure to meet minimum SCDC, fire, or health standards; (3) If SCDC closes a facility because conditions, which served as a basis for an inspection report to state the facility did not meet minimum SCDC, fire, or health standards, were not corrected, send notice to the presiding judge of the judicial circuit via certified mail
Subsection C - If SCDC closes a facility because conditions, which served as a basis for an inspection report to state the facility did not meet minimum SCDC, fire, or health standards, were not corrected, accept local governing body's notice of appeal of the directive to close the facility, if local governing body appeals
Subsection D - If SCDC closes a facility because conditions, which served as a basis for an inspection report to state the facility did not meet minimum SCDC, fire, or health standards, were not corrected, AND a local governing body appeals the directive to close the facility, appear at the hearing and present evidence</t>
  </si>
  <si>
    <t>(1) Immediately notify the county coronor if a person dies while in jail; (2) Report the death and circumstances surrounding it within 72 hours to the SCDC Inspection Division on the forms created by the division, if a person dies while in jail; (3) Create reports on which a facility manager can report the death of an inmate and the circumstances surrounding it; (4) If a person dies while in jail, SCDC Police Services retains the facility manager's report of the death and circumstances surrounding it forever</t>
  </si>
  <si>
    <t>(1) Receive construction plans for new facilities to certify compliance with minimum design standards (Inspection Division); (2) Receive notification of jail facility opening  from appropriate officials, 15 days or more before opening of jail facility (Inspection Division); (3) Conduct inspections before opening of jail facility (Inspection Division); (4) Receive notification of jail facility closing from appropriate officials, 90 days prior to closing (Inspection Division)</t>
  </si>
  <si>
    <t>Receive, electronically, from the responsible local government entity data about inmates and operations at local detention facilities</t>
  </si>
  <si>
    <t>Collect reimbursement for inmate laborers from Clemson University</t>
  </si>
  <si>
    <t>(1) Provide clothing to newly released inmates; (2) Collect funds from State treasurer for clothing to newly released inmates; (3) Provide transportation to newly released inmates; (4) Collect funds from State treasurer for transportation to newly released inmates</t>
  </si>
  <si>
    <t xml:space="preserve">Appropriate year-end funds </t>
  </si>
  <si>
    <t>Comply with Interstate Corrections Compact</t>
  </si>
  <si>
    <t>24-11-20</t>
  </si>
  <si>
    <t>24-11-30</t>
  </si>
  <si>
    <t>(1) Utilize force to maintain order and discipline in all facilities; (2) Utilize force to prevent inmate escapes</t>
  </si>
  <si>
    <t>Accept monthly reports on inmate demographics and data from local facilities</t>
  </si>
  <si>
    <t>Screen nonviolent criminals for work release
(Legislative findings in enabling Act)</t>
  </si>
  <si>
    <t>Determine inmates not engaged in useful prison occupation, and provide them to counties and municipalities for litter control programs</t>
  </si>
  <si>
    <t>Subsection A and B - Establish rules for monetary deductions from inmate's accounts
Subsection C - Reimburse money that was deducted from inmate's account for medical treatment (each visit initiated by the inmate to an institutional physician, physician's extender including a physician's assistant or a nurse practitioner, dentist, optometrist, or psychiatrist for examination or treatment.), if inmate is exonerated of all charges for which inmate was being held and inmate requests reimbursement
Subsection D - Initiate an action to collect costs incurred for medical treatment (each visit initiated by the inmate to an institutional physician, physician's extender including a physician's assistant or a nurse practitioner, dentist, optometrist, or psychiatrist for examination or treatment.),  above those costs the jail was able to obtain from the inmate's account, if (1) the inmate is released, but was not acquitted of all charges for which he was being held or (2) the inmate was executed or died while in the jail.</t>
  </si>
  <si>
    <t>Subsection A - Follow the rules in 24-13-125(A) and 24-13-650 when determining whether an inmate is eligible for work release
Subsection B - Revoke work credits when necessary
(Legislative Intent in enabling Act:  See Note 3 in "Deliverables Chart - Notes")</t>
  </si>
  <si>
    <t>Follow the rules in this statute in determining what inmates are eligible for Shock Incarceration Program</t>
  </si>
  <si>
    <t>Subsection A - Establish regulations for shock incarceration program which reflect the purpose of the program and include, but are not limited to, selection criteria, inmate discipline, programming and supervision, and program structure and administration
Subsection B - Determine which facilities are classified as a shock incarceration facility; Establish shock incarceration programs only at appropriate facilities; Do not establish shock incarceration programs at facilities the SCDC director has not classified as a shock incarceration facility
Subsection C - Study and report the impact of the shock incarceration program AND whether objectives are program are being met</t>
  </si>
  <si>
    <t>Subsection A - Receive into custody inmates the court sentences to the shock incarceration program
Subsection B - Evaluate inmates the court sentences to the shock incarceration program to determine if they are physically, psychologically, and emotionally able to participate in the program
Subsection C - Notify court, within 15 days of evaluation, if the evaluation of an inmate the court sentences to the shock incarceration program, shows the inmate is physically, psychologically, or emotionally unsuitable for the program
Subsection D and E - (1) Do not allow an inmate to participate in the shock incarceration program if he does not agree in writing to the terms and conditions in this statute; (2) Grant parole to inmates that successfully complete the shock incarceration program as long as they agree in writing to be subject to search or seizure, without a search warrant, with or without cause, of the inmate's person, any vehicle the inmate owns or is driving, and any of the inmate's possessions (with certain exceptions); (3) Provide inmates that successfully complete the shock incarceration program with a certificate of earned eligibility for parole 
(Legislative findings in enabling Act:  See Note 4 in "Deliverables Chart - Notes")</t>
  </si>
  <si>
    <t>Monitor participant compliance with home detention program regulations</t>
  </si>
  <si>
    <t>The participant shall admit a person or agent designated by the department into his residence at any time for purposes of verifying the participant's compliance with the conditions of his detention.
The participant shall make the necessary arrangements to allow for a person designated by the department to visit the participant's place of education or employment at any time, upon approval of the educational institution or employer, for the purpose of verifying the participant's compliance with the conditions of his detention.</t>
  </si>
  <si>
    <t xml:space="preserve">Subsection A - Receive, from inmates in home detention program, change of residence request and determine whether to approve request
Subsection B and C - Notify home detention participants of consequences for violations of program
Subsection D - Allow victims to provide input on an inmates home detention sentence </t>
  </si>
  <si>
    <t>Request the court, before allowing an individual to participate in a home detention program, secure the written consent of other adult persons residing in the home of the participant at the time an order or commitment for electronic home detention is entered and acknowledgment that they understand the nature and extent of approved electronic monitoring devices</t>
  </si>
  <si>
    <t>(1) Construct one or more alcohol and drug rehabilitation centers before January 1, 1997(General Assembly has not appropriated funds to establish centers); (2) Maintain security of inmates in alcohol and drug rehabilitation centers</t>
  </si>
  <si>
    <t>For the Department of Corrections to establish and maintain a center for alcohol and drug rehabilitation, its director shall coordinate with the Department of Alcohol &amp; Other Drug Abuse Services to: (1) develop policies and procedures for the operation of the center for alcohol and drug rehabilitation; (2) fund other management options advantageous to the State including, but not limited to, contracting with public or nonpublic entities for the management of a center for alcohol and drug rehabilitation; (3) lease buildings; (4) develop standards for alcohol and drug abuse counseling for offenders sentenced to a center for alcohol and drug rehabilitation; (5) develop standards for disciplinary rules to be imposed on residents of a center for alcohol and drug rehabilitation.</t>
  </si>
  <si>
    <t>(1) Establish Offender employment preparation program to assist inmates in preparing for meaningful employment upon release; (2) Coordinate efforts in the offender employment preparation program with Dept. of Employment and Workforce, Dept. of Probation, Parole, and Pardon, Dept. of Vocational Rehab, Alston Wilkes Society, and others.</t>
  </si>
  <si>
    <t>(1) Adopt a memorandum of understanding for the offender employment preparation program that establishes the responsibilities and role of each agency in assisting inmates in preparing for meaningful employment upon release in, at a minimum, the areas listed in 24-13-2130(A):  SCDC, Dept. of Employment and Workforce; Dept. of Probation, Parole, and Pardon; Dept. of Vocational Rehab, and Alston Wilkes Society; (2) Adopt polices necessary to implement the offender employment preparation program memorandum of understanding (Legislative Intent in enabling Act:  See Note 3 in "Deliverables Chart - Notes")</t>
  </si>
  <si>
    <t>Subsection A:  Adopt a memorandum of understanding for the offender employment preparation program that establishes the responsibilities and role of each agency in assisting inmates in preparing for meaningful employment upon release in, at a minimum, the areas listed in 24-13-2130(A):  SCDC, Dept. of Employment and Workforce; Dept. of Probation, Parole, and Pardon; Dept. of Vocational Rehab, and Alston Wilkes Society
Subsection B:  (1) As part of the offender employment preparation program, work with the Dept. of Motor Vehicles to develop and implement a plan to provide valid ID cards to inmates who are being released; (2) Transfer funds available in inmate accounts to Dept. of Motor Vehicles to cover cost of ID cards
(Legislative Intent in enabling Act:  See Note 3 in "Deliverables Chart - Notes")</t>
  </si>
  <si>
    <t>(1) Coordinate efforts of all state agencies affected by the offender employment preparation program; (2) As part of the offender employment preparation program, develop policies/standards for assessment, training, and referral services; (3) Obtain information to determine actions needed to create or modify services provided through the offender employment preparation program; (4) Disseminate information about the offender employment preparation program services statewide; (5) Inform and assist other agencies to carry out the objectives of the offender employment preparation program; (6) Inform inmates about post release job training and employment referral services available through the offender employment preparation program; (7) As part of the offender employment preparation program, inform inmates about services available from Dept. of Alcohol and Other Drug Abuse Services; (8) As part of the offender employment preparation program, inform inmates about services available from Dept. of Mental Health; (9) As part of the offender employment preparation program, inform inmates about services available from Office of Veterans Affairs; (10) Prepare and submit an annual report on the offender employment preparation program to the agencies that are part of the program's memorandum of understanding; (11) As part of the offender employment preparation program, negotiate with Alston Wilkes Society and private sector entities concerning the delivery of assistance or services to inmates who are transitioning from incarceration to reentering their communities</t>
  </si>
  <si>
    <t>Subsections A, B, C, and F - (1) Determine inmates eligible for good conduct credits; (2) Of inmates eligible for good conduct credits, determine those whose conduct entitles them to a credit (deduction from the time of their sentence); (3) Follow the rules in 24-13-210 and 24-13-220 when calculating the amount of good conduct credit (amount sentence is reduced)
Subsection D - Revoke good conduct credits if necessary (Note:  Statutes which allow the court to recommend reductions in a inmates work, education, or good conduct credits do not impact the agency's discretion to reduce those credits how and when it deems necessary)
Subsections E and F - Discharge on the basis of serving the entire sentenced term, follow the rules in 24-3-210 and 24-3-220 when determining if an inmate is eligible for</t>
  </si>
  <si>
    <t>(1) Determine inmates eligible for good conduct credits; (2) Of inmates eligible for good conduct credits, determine those whose conduct entitles them to a credit (deduction from the time of their sentence); (3)  Follow the rules in 24-13-210 and 24-13-220 when calculating the amount of good conduct credit (amount sentence is reduced); (4) Revoke good conduct credits if necessary (Note:  Statutes which allow the court to recommend reductions in a inmates work, education, or good conduct credits do not impact the agency's discretion to reduce those credits how and when it deems necessary); (5) Discharge on the basis of serving the entire sentenced term, follow the rules in 24-3-210 and 24-3-220 when determining if an inmate is eligible for</t>
  </si>
  <si>
    <t>(1) Award work credits to eligible inmates;  (2) Determine and publish the amount of credit available for each work duty classification; (3) Follow the rules in 24-13-230 when applying work credits; (4) Revoke work credits when necessary (Note:  Statutes which allow the court to recommend reductions in a inmates work, education, or good conduct credits do not impact the agency's discretion to reduce those credits how and when it deems necessary); (5) Award education credits to eligible inmates; (6) Determine and publish the amount of credit available for each education enrollment; (7) Follow the rules in 24-13-230 when applying education credits; (8) Revoke education credits when necessary (Note:  Statutes which allow the court to recommend reductions in a inmates work, education, or good conduct credits do not impact the agency's discretion to reduce those credits how and when it deems necessary); (9) Ensure no agency money is utilized for college courses</t>
  </si>
  <si>
    <t>Work with local detention facility that offer these voluntary labor on public works and ways programs for inmates, to determine when inmates housed at the local detention facility by SCDC, may participate</t>
  </si>
  <si>
    <t>Work to ensure inmates do not violate ,and investigate allegations of violation of, laws which prohibits inmates from: (1) escape; (2) attempted escape; (3) have in their possession tools, weapons, or other items that may be used to facilitate an escape; (4) conspire with another inmate to incite a riot; (5) conspire with another inmate to commit acts of violence; (6) carry on his person or to have in his possession a dirk, slingshot, metal knuckles, razor, firearm, or an object, homemade or otherwise, that may be used for the infliction of personal injury upon another person, or to willfully conceal any weapon; (7) acting alone or in concert with others, who by threats, coercion, intimidation, or physical force takes, holds, decoys, or carries away any person as a hostage or for any other reason
(Legislative findings in enabling Act:  See Note 10 in "Deliverables Chart - Notes")</t>
  </si>
  <si>
    <t xml:space="preserve">Work to ensure individuals, other than inmates, do not violate, and investigate allegations of violation of, laws which prohibit furnishing a inmate any alcoholic beverages or narcotic drugs, including prescription medications and controlled substances that have not been issued legally to the inmate </t>
  </si>
  <si>
    <t>Work to ensure inmates do not violate ,and investigate allegations of violation of, laws which prohibits inmates from attempting to throw or throwing  body fluids including, but not limited to, urine, blood, feces, vomit, saliva, or semen, on an employee, law enforcement officer, visitor, or any other person authorized to be present in an official capacity</t>
  </si>
  <si>
    <t>(1) Ensure all inmates assigned work detail outside of the jail wear a statewide uniform, except those exempt by the agency director; (2) Manufacture prison uniforms statewide; (3) Make statewide uniforms available for sale to local detention facilities</t>
  </si>
  <si>
    <t>Subsection A and B - (1) Ensure the inmate is properly classified and approved to be outside the jail before allowing an inmate, who is required by the court to perform public service work or related activities (e.g., litter control, road and infrastructure repair, and emergency relief activities), to perform the work; (2) Provide transportation for inmates assigned to public service work assignments
Subsection C - Ensure adequate supervision exists before allowing an inmate, who is required by the court to perform public service work or related activities (e.g., litter control, road and infrastructure repair, and emergency relief activities), to perform the work
Subsection D - Enter contracts with federal, state, county, or municipal agency, or with any regional governmental entity or public service districts, to provide inmate labor for public service work or related activities
Subsection E and F -  Public service work or related activities, utilize criminal offenders for whenever it is practical and is consistent with public safety</t>
  </si>
  <si>
    <t>(1) Collaborate with Dept. of Probation, Parole, and Pardon to jointly develop policies, procedures, guidelines, and cooperative agreement for implementation of supervised furlough program to reduce recidivism; (2) Ensure the cooperative agreement with the Dept. of Probation, Parole, and Pardon for the supervised furlough program specifies the responsibility and authority of each agency in implementing the program; (3) Determine guidelines for supervised furlough program including, but not limited to, the selection criteria and process, requirements for supervision, conditions for participation, and removal; (4) Ensure the written guidelines for the supervised furlough program include, at a minimum, the procedures and eligibility criteria outlined in this statute; (5) Ensure the written guidelines for the supervised furlough program state as a condition to participate in the program, certain inmates must agree to be subject to search or seizure, without a search warrant, with or without cause, of the inmate's person, any vehicle the inmate owns or is driving, and any of the inmate's possessions (unless procedures for the program, which were developed jointly by SCDC and Dept. of Probation, Parole, and Pardon, state PPP is responsible for doing this); (6) Before the inmate is granted supervised furlough, ensure applicable inmates agree in writing to be subject to search or seizure, without a search warrant, with or without cause, of the inmate's person, any vehicle the inmate owns or is driving, and any of the inmate's possessions (unless procedures for the program, which were developed jointly by SCDC and Dept. of Probation, Parole, and Pardon, state PPP is responsible for doing this); (7) Determine the cost of each inmate's supervision and other financial obligations incurred because of participation in the supervised furlough program; and charge the inmate the cost
(Legislative findings in enabling Act:  See Note 4 and 6 in "Deliverables Chart - Notes"</t>
  </si>
  <si>
    <t>Follow the rules in this statute when determining whether an inmate is eligible for supervised furlough
(Legislative findings in enabling Act:  See Note 4 and 6 in "Deliverables Chart - Notes")</t>
  </si>
  <si>
    <t>(1) Award work credits to eligible inmates; (2) Determine and publish the amount of credit available for each work duty classification; (3) Follow the rules in 24-13-230 when applying work credits; (4) Revoke work credits when necessary (Note:  Statutes which allow the court to recommend reductions in a inmates work, education, or good conduct credits do not impact the agency's discretion to reduce those credits how and when it deems necessary); (5) Award education credits to eligible inmates; (6) Determine and publish the amount of credit available for each education enrollment; (7) Follow the rules in 24-13-230 when applying education credits; (8) Revoke education credits when necessary (Note:  Statutes which allow the court to recommend reductions in a inmates work, education, or good conduct credits do not impact the agency's discretion to reduce those credits how and when it deems necessary); (9) Ensure no agency money is utilized for college courses; (10) Revoke good conduct credits if necessary (Note:  Statutes which allow the court to recommend reductions in a inmates work, education, or good conduct credits do not impact the agency's discretion to reduce those credits how and when it deems necessary)</t>
  </si>
  <si>
    <t>Provide local governing bodies access to SCDC regulations regarding the following as a go by for creating their own regulations for a work/punishment program: (a) inmate public works employment; (b) inmate work in the community; (c) inmate education</t>
  </si>
  <si>
    <t xml:space="preserve">Contract with the local detention facilities to allow SCDC inmates confined to those facilities to participate in the work/punishment programs at local detention facilities </t>
  </si>
  <si>
    <t>(1) Develop standards for SCDC inmates housed at local detention facilities for: voluntary work programs established pursuant to Section 24-13-235 (labor on public works or ways); (2) Monitor and enforce standards for SCDC inmates housed at local detention facilities for: voluntary work programs established pursuant to Section 24-13-235 (labor on public works or ways); (3) Develop standards for SCDC inmates housed at local detention facilities for: local public work programs pursuant to Section 17-25-70 (Authority of local officials to require able-bodied convicted persons to perform labor in public interest); (4) Monitor and enforce standards for SCDC inmates housed at local detention facilities for: local public work programs pursuant to Section 17-25-70 (Authority of local officials to require able-bodied convicted persons to perform labor in public interest); (5) Develop standards for SCDC inmates housed at local detention facilities for: work/punishment programs established pursuant to Section 24-13-910 through 24-13-940 (Work/Punishment Program for Inmates Confined in Local Correctional Facilities); (6) Monitor and enforce standards for SCDC inmates housed at local detention facilities for: work/punishment programs established pursuant to Section 24-13-910 through 24-13-940 (Work/Punishment Program for Inmates Confined in Local Correctional Facilities)</t>
  </si>
  <si>
    <t>Manage the agency</t>
  </si>
  <si>
    <t>Establish rules and regulations for the performance of the agency's functions</t>
  </si>
  <si>
    <t xml:space="preserve">(1) Consider problems of treatment (corrective and preventive guidance and training designed to protect the public by correcting the antisocial tendencies of youthful offenders; this may also include vocational and other training considered appropriate and necessary by the division) and correction in the youthful offender program; (2) Make recommendations for general treatment and correction policies and procedures for youthful offender program; (3) Make any other necessary recommendations for youthful offender program; (4) Make recommendations for release (conditional and unconditional) of inmates in youthful offender program
</t>
  </si>
  <si>
    <t>(1) Evaluate and observe youthful offenders at Reception and Evaluation Centers as ordered by the court; (2) Report findings and recommendations for sentencing youthful offenders evaluated in Reception and Evaluation Centers; (3) Take youthful offenders into custody for treatment and supervisions, as ordered by the court</t>
  </si>
  <si>
    <t>(1) Designate the minimum security institutions, under the control of SCDC, that will provide treatment and correction of youthful offenders AND, if possible, utilize those institutions only for youthful offenders; (2) Separate youthful offenders from other offenders; (3) Separate youthful offenders based on treatment needs; (4) Maintain a program with Dept. of Vocational Rehabilitation involving operation of reception and evaluation centers for youthful offender program</t>
  </si>
  <si>
    <t>24-19-70</t>
  </si>
  <si>
    <t>Provide facilities for youthful offender division within SCDC</t>
  </si>
  <si>
    <t xml:space="preserve">(1) Establish agreements with the Department of Vocational Rehabilitation for the operation of Reception and Evaluation centers; (2) Make a complete study of each committed youthful offender, including a mental and physical examination, to ascertain his personal traits, his capabilities, pertinent circumstances of his school, family life, any previous delinquency or criminal experience, and any mental or physical defect or other factor contributing to his delinquency, within thirty days; (3) Interview youthful offenders, review all reports applicable to offender, and make necessary recommendations as soon as practicable after offender is committed; (4) Report findings of study of committed youthful offender and recommendations for the individual offender's treatment </t>
  </si>
  <si>
    <t xml:space="preserve">Upon receiving the study report and recommendation of the youthful offender from the Reception and Evaluation Center, recommend actions best designed for the protection of the public (e.g., conditional supervised release of youth, commitment of youth for treatment, etc.) </t>
  </si>
  <si>
    <t xml:space="preserve">Subsection A - (1) Utilize conditional supervised release of youthful offender to reduce recidivism; (2) Report and recommend a youthful offender be released conditionally under supervision (SCDC director to SCDC youthful offender division); (3) Do not grant conditional release to a youthful offender, with certain exceptions, unless the youthful offender agrees in writing to be subject to search or seizure, without a search warrant, with or without cause, of the youthful offender's person, any vehicle he owns or is driving, and any of his possessions; (4) Release a youthful offender conditionally under supervision, after providing SCDC director reasonable notice 
Subsection B - (1) Determine the cost of each youthful offender's supervision when the youthful offender is on conditional supervised release; (2) Regularly charge the youthful offender the cost of his/her supervision when the youthful offender is on conditional supervised release
Subsection C - Discharge a committed youthful offender unconditionally at the expiration of one year from the date of conditional release.
Subsection D - (1) Notify victims before unconditionally discharging a youthful offender; (2) Deny unconditional discharge of a youthful offender based on information from the victim; (3) Notify victims before conditionally releasing a youthful offender; (4) Deny conditional release of a youthful offender based on information from the victim
(Legislative findings in enabling Act (2010 Act No. 151):  See Note 4 in "Deliverables Chart - Notes") </t>
  </si>
  <si>
    <t xml:space="preserve">Subsection A - (1) Discharge a youthful offender unconditionally on or before the expiration of six years from the date of his conviction; (2)  Release a youthful offender conditionally under supervision on or before the expiration of four years from the date of his conviction 
Subsection B - (1) Notify victims before unconditionally discharging a youthful offender; (2) Notify victims before conditionally releasing a youthful offender 
(Legislative Intent in enabling Act:  See Note 3 in "Deliverables Chart - Notes") </t>
  </si>
  <si>
    <t>(1) Provide the youthful offender an opportunity to appear before the SCDC Youthful Offender Division before revoking or modifying the offender's previous conditional release order; (2) Revoke or modify previous conditional release order of a youthful offender, after taking actions necessary to return youthful offender to custody and providing the youthful offender an opportunity to appear before the SCDC Youthful Offender Division</t>
  </si>
  <si>
    <t>(1) Appoint agents to supervise youthful offenders conditionally released; (2) Encourage formation of voluntary organizations composed of members who will serve without compensation as voluntary supervisory agents and sponsors; (3) Define powers and duties of voluntary supervisory agents and sponsors in regulation</t>
  </si>
  <si>
    <t>Youthful Offender Division, establish and appoint necessary staff within SCDC</t>
  </si>
  <si>
    <t>24-21-1310</t>
  </si>
  <si>
    <t>(A) Notwithstanding another provision of law, the Department of Probation, Parole and Pardon Services may develop and operate day reporting centers for eligible inmates and eligible offenders, if the General Assembly appropriates funds to operate these centers. The Department of Probation, Parole and Pardon Services shall develop policies, procedures, and guidelines for the operation of day reporting centers. The period of time an eligible inmate or offender is required to participate in a day reporting program and the individual terms and conditions of an eligible inmate's or offender's placement and participation are at the joint discretion of the Department of Corrections and the Department of Probation, Parole and Pardon Services.
(B) An inmate or offender has no right to be placed in a day reporting center. The Department of Corrections and the Department of Probation, Parole and Pardon Services have absolute discretion to place an eligible inmate or offender in a day reporting center and nothing in this article may be construed to entitle an inmate or offender to participate in a day reporting center program.</t>
  </si>
  <si>
    <t>(A) An eligible inmate or offender placed in a day reporting center must agree to abide by the conditions established by the Department of Corrections and the Department of Probation, Parole and Pardon Services, which may include, but are not limited to: (1) seek and maintain employment; (2) participate in any educational, vocational training, counseling, or mentoring program recommended by the department; (3) refrain from using alcohol or nonprescription medication; and (4) pay a reasonable supervision fee, which may be waived by the department, that must be retained by the department to assist in funding this program.
(B) An eligible inmate or offender who fails to abide by the conditions established by the Department of Corrections and the Department of Probation, Parole and Pardon Services may be removed from the community and brought before an administrative hearing officer of the Department of Probation, Parole and Pardon Services. The Department of Probation, Parole and Pardon Services is the sole authority for determining whether any condition has been violated and for determining the actions to be taken in response to the violation. A participant revoked from participation in a day reporting center may be subject to further criminal proceedings or the institution of internal disciplinary sanctions for violations of any conditions associated with his placement in the day reporting center program. An inmate who fails to report as instructed, or whose whereabouts are unknown, may be considered to be an escapee by the department and may be apprehended and returned to custody as any other inmate who is deemed an escapee by the department.
(C) If a sentence to a day reporting center is revoked, the inmate must serve the remainder of his sentence within the Department of Corrections.</t>
  </si>
  <si>
    <t>Work with PPP to determine terms/conditions of inmate participation in day reporting centers</t>
  </si>
  <si>
    <t xml:space="preserve">Take custody of inmates who have day reporting center sentence revoked </t>
  </si>
  <si>
    <t>24-21-560</t>
  </si>
  <si>
    <t>Community supervision program; eligibility; time periods, supervision, and determination of completion; violations; revocation; notification of release to community supervision.</t>
  </si>
  <si>
    <t>Notify PPP about projected community supervision release date of any inmate serving a sentence for a "no parole offense," 180 days in advance</t>
  </si>
  <si>
    <t>Assist the director of Dept. of Probation, Parole, and Pardon (PPP) with  surveys of detention facilities to aid in reviewing parole applications, if the director of PPP conducts such surveys.</t>
  </si>
  <si>
    <t xml:space="preserve">(1) Maintain records of industry, habits, deportment, and any other information about inmates requested by the board or director of PPP; (2) Provide the board or director of PPP records of industry, habits, deportment, and any other information about inmates requested </t>
  </si>
  <si>
    <t>24-21-710</t>
  </si>
  <si>
    <t>24-21-715</t>
  </si>
  <si>
    <t>Film, videotape, or other electronic information may be considered by board in parole determination.</t>
  </si>
  <si>
    <t>Parole for terminally ill, geriatric, or permanently disabled inmates.</t>
  </si>
  <si>
    <t>Install, maintain, and operate a two-way closed circuit television system in prisons that confines persons eligible for parole for purposes of conducting parole hearings</t>
  </si>
  <si>
    <t>File petitions to the full parole board for release of an inmate who is terminally ill, geriatric, permanently incapacitated, or any combination of these conditions</t>
  </si>
  <si>
    <t>(1) Assist Dept. of Probation, Parole, and Pardon in developing and implementing the adult criminal offender management system which permits carefully screened and selected male offenders and female offenders to be identified, transferred into SCDC Reintegration Centers (i.e., SCDC institution which provides for the evaluation of and necessary institutional programs for inmates in the offender management system) and placed in PPP Community Control Strategies (i.e., offender supervision and offender management methods available in the community, including, but not limited to, home detention, day reporting centers, restitution centers, public service work programs, substance abuse programs, short term incarceration, and intensive supervision).  The criminal offender management system is intended to prevent the prison system population from exceeding 100% of capacity at high count (i.e., largest male prison system population, the largest female prison system population, or both, on any given day during a one-month period); (2) Enroll in the criminal offender management system, a specified number of qualified inmates per month for a specified number of months or require the department to cease and desist in the release of the inmates accordingly, if so directed in an Executive Order from the Governor
(Legislative findings in enabling Act:   See Note 6 at the bottom of this chart)</t>
  </si>
  <si>
    <t>(1) Evaluate inmates in the Offender Management System at Reintegration centers (i.e., SCDC institution which provides for the evaluation of and necessary institutional programs for inmates in the offender management system), to determine the inmate's needs prior to community placement; (2)  Prepare offenders in the criminal offender management system for placement in appropriate community control strategies  (i.e., offender supervision and offender management methods available in the community, including, but not limited to, home detention, day reporting centers, restitution centers, public service work programs, substance abuse programs, short term incarceration, and intensive supervision)</t>
  </si>
  <si>
    <t>(1) Work with PPP to develop procedures for revocation of offender management system status; (2) Revoke offender management system status if necessary</t>
  </si>
  <si>
    <t xml:space="preserve">(1) Transport inmates enrolled in the offender management system to an SCDC Reintegration Center for evaluation; (2) Notify PPP of all victim impact statements which references inmates enrolled in the offender management system </t>
  </si>
  <si>
    <t>Maintain custody and control of inmates enrolled in the offender management system while they are at Reintegration Centers (PPP is responsible for them when they are in the community)</t>
  </si>
  <si>
    <t>(1) Establish disciplinary procedures for reintegration centers; (2) Discipline or remove inmates that are enrolled in the offender management system at Reintegration Centers, pursuant to agency procedures, when necessary</t>
  </si>
  <si>
    <t>(1) Do not release inmates on the offender management system status on supervised furlough; (2) Do not give parole hearings to inmates on the offender management system status; (3) Keep inmates, enrolled in the offender management system, in the system until the inmate's sentence is satisfied or the inmate is removed from the offender management system</t>
  </si>
  <si>
    <t>(1) Do not initiate the offender management system, or enroll inmates into it, unless the  program is "appropriately funded" with general funds from the state; (2) Notify the director of PPP, Governor, Speaker of the House of Representatives, and President Pro Tempore of the Senate when funding for the offender management system is exhausted; (3) If funds for offender management system are exhausted, terminate the system until "appropriate funding" has been provided from the general funds of the State.</t>
  </si>
  <si>
    <t>(1) Establish, with the Department of Administration, operating capacities of the prison system; (2) Certify, with the Department of Administration, current, or establish new, operating capacities of the prison system, at least quarterly</t>
  </si>
  <si>
    <t>Offenders enrolled in the offender management system shall be evaluated at Department of Corrections Reintegration Centers. The evaluation shall determine the offender's needs prior to community placement. The programs and services provided at a reintegration center by the Department of Corrections shall prepare offenders to be placed in the appropriate community control strategies.</t>
  </si>
  <si>
    <t>Revocation of offender management system status awarded under this chapter is a permissible prison disciplinary action.  Offenders transferred to a reintegration center who have not been placed in and agreed to community control strategies and who violate the conditions of the offender management system may be revoked from the system by the Department of Corrections. Offenders who have been placed in and agreed to the community control strategies who violate the conditions of the offender management system certificate may be revoked from the offender management system by the Department of Probation, Parole and Pardon Services. The revocation procedures shall be developed jointly by the South Carolina Department of Corrections and the South Carolina Department of Probation, Parole and Pardon Services. There shall be no right to appeal a revocation.</t>
  </si>
  <si>
    <t>Offenders shall be enrolled in the offender management system and supervised in the community by the South Carolina Department of Probation, Parole and Pardon Services. The South Carolina Department of Corrections shall transfer enrolled inmates to a South Carolina Department of Corrections Reintegration Center for evaluation pursuant to Section 24-22-60. The South Carolina Department of Probation, Parole and Pardon Services shall issue an offender management system certificate with conditions which must be agreed to by the offender prior to the offender's placement in the community control strategies.
The South Carolina Department of Corrections shall notify the South Carolina Department of Probation, Parole and Pardon Services of all victim impact statements filed pursuant to Section 16-1-1550, which references offenders enrolled in the offender management system. The South Carolina Department of Probation, Parole and Pardon Services shall, prior to enrolling an offender into the offender management system, give thirty days prior written notice to any person or entity who has filed a written request for notice. Any victim or witness pursuant to Article 15, Chapter 3, Title 16 and any solicitor, law enforcement officer, or other person or entity may request notice about an offender under this section and may testify by written or oral statement for or against the release. The South Carolina Department of Probation, Parole and Pardon Services shall have authority to deny enrollment to any offender based upon the statements of any person responding to the notice of enrollment.</t>
  </si>
  <si>
    <t>Offenders enrolled in the offender management system shall retain the status of inmates in the jurisdiction of the South Carolina Department of Corrections. Control over the offenders is vested in the South Carolina Department of Corrections while the offender is in a reintegration center and is vested in the South Carolina Department of Probation, Parole and Pardon Services while the offender is in the community. Offenders may be revoked from the offender management system for a violation of any condition of the offender management system. There shall be no right to appeal the revocation decision of either department.</t>
  </si>
  <si>
    <t>At any time while an enrolled offender is at a reintegration center, the enrolled offender may be disciplined or removed from the offender management system, or both, according to procedures established by the Department of Corrections.
At any time during a period of community supervision, a probation and parole agent may issue a warrant or a citation and affidavit setting forth that the person enrolled in the offender management system has in the agent's judgment violated the conditions of the offender management system. Any police officer or other officer with the power of arrest in possession of a warrant may arrest the offender and detain such offender in the county jail or other appropriate place of detention until such offender can be brought before the Department of Probation, Parole and Pardon Services. The offender shall not be entitled to be released on bond pending a hearing.</t>
  </si>
  <si>
    <t>Offenders enrolled in the offender management system shall not be given a parole hearing or released on supervised furlough as long as the offender is on offender management system status. Offenders who have vested roll backs granted under the Prison Overcrowding Powers Act shall not lose such benefits. Offenders enrolled in the offender management system will remain in the offender management system until the offender's sentence is satisfied, unless sooner revoked.</t>
  </si>
  <si>
    <t>The offender management system must not be initiated and offenders shall not be enrolled in the offender management system unless appropriately funded out of the general funds of the State.
During periods when the offender management system is in operation and either the South Carolina Department of Corrections or the South Carolina Department of Probation, Parole and Pardon Services determines that its funding for the system has been exhausted, the commissioner for the department having made the determination that funds are exhausted shall notify the commissioner of the other department, the Governor, the Speaker of the House of Representatives, and the President Pro Tempore of the Senate. The offender management system shall then terminate until appropriate funding has been provided from the general funds of the State.</t>
  </si>
  <si>
    <t>The Department of Corrections and the Department of Administration shall establish the operating capacities of the male prison population and the female prison population of the prison system operated by the Department of Corrections and shall, at least quarterly, certify existing operating capacities or establish change or new operating capacities.</t>
  </si>
  <si>
    <t>(1) Work with the board and Governor's Office to develop a specific plan for the statewide implementation of Community-based correctional programs, which would include all items in Sections 24-23-10, 24-23-30, 24-23-40; (2) Submit plans for the statewide implementation of new community-based correctional programs to the legislature by January, 1982
(Legislative findings in enabling Act (1981 Act No. 100))</t>
  </si>
  <si>
    <t>Develop a plan for the implementation of a statewide case classification system which includes all items stated in Section 24-23-20</t>
  </si>
  <si>
    <t xml:space="preserve">Community-based correctional programs, work with the board and Governor's Office to develop a specific plan for the statewide implementation of these which would include all items in Sections 24-23-10, 24-23-30, 24-23-40
(Legislative findings in enabling Act (1981 Act No. 100))
</t>
  </si>
  <si>
    <t>Community-based correctional programs, work with the board and Governor's Office to develop a specific plan for the statewide implementation of these which would include all items in Sections 24-23-10, 24-23-30, 24-23-40
(Legislative findings in enabling Act (1981 Act No. 100))</t>
  </si>
  <si>
    <t>Develop policies and procedures to (1) ensure payment of fines and restitution and report to the court failures to pay in situations when a judge suspends a sentence and imposes a fine or restitution; and (2) report to the court failures to pay fines and restitution in situations when a judge suspends a sentence and imposes a fine or restitution</t>
  </si>
  <si>
    <t>Judges of the Court of General Sessions may suspend the imposition or the execution of a sentence and may impose a fine and a restitution without requiring probation. The department shall implement the necessary policies and procedures to ensure the payment of such fines and restitution and report to the court failures to pay.</t>
  </si>
  <si>
    <t>Establish a school district within SCDC and call it "Palmetto Unified School District No. 1"</t>
  </si>
  <si>
    <t>(1) Utilize the school district to: (a) enhance the quality and scope of education for inmates so they will be better motivated and better equipped to restore themselves in the community; (b) ensure education programs are available to all inmates with less than a high school diploma, or its equivalent, (c) ensure various vocational training programs are made available to selected inmates with the necessary aptitude and desire; (2)  Document anytime inmate enrollment in an education program must be restricted</t>
  </si>
  <si>
    <t>(1) Provide academic and vocational training that meets standards set by the State Board of Education; (2) Allow personnel from the State Department of Education to evaluate school district programs and report results of the evaluations to the school district board</t>
  </si>
  <si>
    <t>(1) Comply with 59-20-60(1), (2), (3)(a), (4)(b) - (f); (2) Comply with 59-20-50(4)(a) and (b); (2) Submit student enrollment to the State Department of Education so the Dept. of Education's appropriation request under the line item "Education Finance Act" shall include sufficient funds for the Palmetto Unified School District 1."</t>
  </si>
  <si>
    <t>(1) Control and manage the school district with nine board members; (2) Appoint 4 board members for the school district and fill vacancies for the remainder of the unexpired term by appointment in the same manner as provided for the original appointment.</t>
  </si>
  <si>
    <t>(1) Remove members of the school district board, when necessary; (2) Consider three consecutive unexcused absences by a school district board member as a resignation from the board by that member</t>
  </si>
  <si>
    <t>Monitor school district board meetings which must occur at least quarterly</t>
  </si>
  <si>
    <t>(1) Annually receive an education budget from the school district board, and include it in SCDC's annual budget request a line item for the school district; (2) Attempt to secure federal and other funds which may be available for the school district; (3) Consent to school district board performing the administrative functions in Section 24-25-70, which include, but are not limited to, establishing goals and objectives for the operation of the school district</t>
  </si>
  <si>
    <t>Hire and ensure school district superintendent performs their applicable duties as listed in Section 24-25-80</t>
  </si>
  <si>
    <t>Hire, supervise, and fire ,following SCDC personnel policies, school district staff, including superintendent</t>
  </si>
  <si>
    <t>Serve (Director or designee) on S.C. Sentencing Guidelines Commission, 
(Legislative declaration in enabling Act (1989 Act No. 152):  See Note 20 in "Deliverables Chart - Notes")</t>
  </si>
  <si>
    <t>24-26-30</t>
  </si>
  <si>
    <t>24-26-40</t>
  </si>
  <si>
    <t>Perform required duties as member of S.C. Sentencing Guidelines Commission</t>
  </si>
  <si>
    <t>Participate, as a member of the S.C. Sentencing Guidelines Commission, in selection of a staff director</t>
  </si>
  <si>
    <t xml:space="preserve">Participate, as a member of the S.C. Sentencing Guidelines Commission, in recommending to the General Assembly a classification system for inmates </t>
  </si>
  <si>
    <t>Duties and responsibilities of S.C. Sentencing Guidelines Commission</t>
  </si>
  <si>
    <t>S.C. Sentencing Guidelines Commission staff</t>
  </si>
  <si>
    <t>S.C. Sentencing Guidelines Commission funding</t>
  </si>
  <si>
    <t>Recommendations regarding changes in classification system.</t>
  </si>
  <si>
    <t>Participate, as a member of the S.C. Sentencing Guidelines Commission, in applying for and expending federal funds and grants and gifts</t>
  </si>
  <si>
    <t>Yes - Serving on board, commission, or committee</t>
  </si>
  <si>
    <t>(1) Withdraw funds from inmate trust accounts to pay the filing fees for civil actions brought by the inmate; (2) Send funds for filing fees for civil actions brought by the inmate to appropriate clerk of court</t>
  </si>
  <si>
    <t>(1) Withdraw funds from inmate trust accounts to cover court costs for civil actions brought by the inmate; (2) Send funds for court costs for civil actions brought by the inmate to appropriate clerk of court</t>
  </si>
  <si>
    <t>(1) Withdraw funds from inmate trust accounts to pay the filing fees for civil actions brought by the inmate; (2)  Withdraw funds from inmate trust accounts to cover court costs for civil actions brought by the inmate</t>
  </si>
  <si>
    <t>Determine, at recommendation of the court in the original action filed by the inmate, or a separate action brought by the Attorney General, the amount of earned work, education, or good conduct credits a inmate forfeits if the inmate does any of the actions in this statute</t>
  </si>
  <si>
    <t>(1) Revoke work credits when necessary; (2) Revoke education credits when necessary; (3) Revoke good conduct credits if necessary; (4) Determine, at recommendation of the court in the original action filed by the inmate, or a separate action brought by the Attorney General, the amount of earned work, education, or good conduct credits a inmate forfeits if the inmate does any of the actions in this statute
Note:  Statutes which allow the court to recommend reductions in a inmates work, education, or good conduct credits do not impact the agency's discretion to reduce those credits how and when it deems necessary</t>
  </si>
  <si>
    <t>Assert defense allowed in statute if allegations brought that prison regulations violate the S.C. Religious Freedom Act</t>
  </si>
  <si>
    <t>(1) Respond to Freedom of Information Act requests; (2) Exempt information, which is outlined in statute, from agency's response to a Freedom of Information Act Request (part 1)</t>
  </si>
  <si>
    <t>Provide Governor, in a timely manner as part of budget submission, certain informatin which is outlined in Note 1 in "Deliverables Chart - Notes"</t>
  </si>
  <si>
    <t>Designate the items in Regulation 33-1 as contraband</t>
  </si>
  <si>
    <t>Establish and work to accomplish goals of the shock incarceration program</t>
  </si>
  <si>
    <t>Utilize funds generated from canteen to continue operation of the canteen</t>
  </si>
  <si>
    <t>(1) Take appropriate and necessary steps to determine and contact a rightful owner of unclaimed funds remaining in an inmate account; (2) Deposit unclaimed funds in inmate accounts to the Inmate Welfare Funds, after taking steps to contact rightful owner</t>
  </si>
  <si>
    <t>Increase salary of "certified instructional personnel"  in accordance with State increase (Provided increase based on Legislative authority to grant increases to instructional personnel via the State Department of Education)</t>
  </si>
  <si>
    <t>Retain funds received from US DOJ and the State Criminal Alien Assistance Program to offset expenses for care and custody of housing illegal aliens (Funds are used mostly to install institutional cameras, radios and yard lighting which are necessary to maintain security.)</t>
  </si>
  <si>
    <t>(1) Require inmates with less than an 8th grade education to enroll in education programs; (2) Prioritize educational program funds to educate inmates with less than an 8th grade education (Inmates are screened for this program at time of entry and enrolled through the Palmetto Unified School District.)</t>
  </si>
  <si>
    <t>Sell retreaded tires from Lieber Correctional Institution only to state agencies (Note:  No specific law requires or prohibits SCDC from establishing a tire retreading program) (Program mostly supplies tires for School District buses.)</t>
  </si>
  <si>
    <t>(1) Provide the Social Security Administration information about inmates who receive Social Security Insurance; (2) Deposit funds received from Social Security Administration, for information regarding inmates who receive Social Security Insurance, in "Special Social Security" account for "care and custody of inmates" (Usually spent on medical HIV needs for the inmates)</t>
  </si>
  <si>
    <t>(1) Charge fee for inmate-requested medical treatment, except psychological or mental health visits; (2) Refrain from charging inmates for mental health treatment; (3) Charge co-pay for prescriptions (Helps defray the costs of health services for the inmates)</t>
  </si>
  <si>
    <t>(1) Utilize prison industry funds to benefit the inmate population or cover operational costs; (2) Carry forward any funds remaining in the prison industry fund at year-end (Provides budget and cash during extreme agency or budget crisis emergencies)</t>
  </si>
  <si>
    <t>Retain, for general operating purposes, reimbursements for expenses incurred in a prior fiscal year (Helps defray the costs of providing for the inmates)</t>
  </si>
  <si>
    <t>Use funds generated from sale of real property to offset renovation and maintenance capital expenses (Important to maintain the integrity SCDC facilities.  Maintenance dollars are difficult to receive through the Appropriations process.)</t>
  </si>
  <si>
    <t>(1) Utilize funds generated from cleaning and waxing of private vehicles to benefit inmates; (2) Place the funds in a special account (Note:  No specific law requires or prohibits SCDC from having a program to clean and wax private vehicles); (3) Utilize funds generated from any adult work activity center to benefit inmates; (4) Place the funds in a special account (Note:  No specific law requires or prohibits SCDC from establishing adult work activity centers) (Monies are used to resupply cleaning products.)</t>
  </si>
  <si>
    <t>Release inmates, required to serve sentence of 6 months or more, on the first day of the last month of their sentence (with exceptions for weekends) (Early release to minimize overcrowding)</t>
  </si>
  <si>
    <t>Deposit funds received from private entities for processing electronic transfers into the E.H. Cooper Trust Fund, into the "Inmate Welfare Fund" and spend for benefit of inmate population (Inmate Welfare Fund is exclusive to the inmates' needs as determined by the Deputy Director of Program Services.)</t>
  </si>
  <si>
    <t>Charge fee for electronic and telephone monitoring to inmates in community programs (This would cover SCDC Public Awareness inmates who travel throughout the community raising awareness of prison life.)</t>
  </si>
  <si>
    <t>(1) Provide health care required by law, even if inmate is not covered by insurance; (2) Collect and record private health insurance information from inmates; (3) File against inmate insurance for medical costs when necessary (Recoup medical expenditures for services to inmates.)</t>
  </si>
  <si>
    <t xml:space="preserve">(1) Charge work release program participants a daily fee when transportation is provided; (2) Use funds collected from inmates for work release transportation solely for work release transportation and vehicle replacement </t>
  </si>
  <si>
    <t>(1) Utilize funds appropriated for special assignment pay solely for special assignment pay to employees in full-time equivalent positions (purpose - address vacancies and turnover of staff by providing a pay differential for certain employees assigned to institutions with a Level II or Level III security designation.); (2) Determine amount of special assignment pay for appropriate staff (Incentive for affected personnel to work in Level II and III institutions which houses the more difficult inmates populations.)</t>
  </si>
  <si>
    <t>(1) Accept new inmates from each local facility; (2) Determine admissions schedule for inmates; (3) Create additional facility within Kirkland Correctional Institute to hold overflow inmates for Reception and Evaluation Center processing; (4) Utilize funds appropriated in the General Appropriations Act specifically to accomplish the Quota Elimination initiative and to open a 96-bed unit at the MacDougall Correctional Institution and the 192-bed housing units at Kirkland Correctional Institution.  The funds may not be transferred to any other program or used for any other purpose (House newly sentenced inmates to reduce overcrowding in local jails and detention centers.)</t>
  </si>
  <si>
    <t>Utilize appropriated funds to construct multi-purpose buildings at SCDC institutions, once all prerequisites are met:
(1) at Lieber, McCormick, Leath, Perry, or Allendale Correctional Institution, at least $150,000 in matching funds and/or construction materials or services must be donated before construction of the facility may begin
(2) At other Department of Corrections locations, the Director may require that donated funds and/or materials or services equal one-half of the cost of construction, including design and engineering cost
(Joint resolution to appropriate monies from capital reserve fund for FY 2005-2006)</t>
  </si>
  <si>
    <t>Allow inmates in Barbering Program to barber without license (Note:  No specific law requires or prohibits SCDC from establishing a barbering program) (Allows inmates to groom other inmates throughout the Agency.  SCDC has a grooming policy for inmate appearance.)</t>
  </si>
  <si>
    <t>Suspend autopsy requirements for executions (Allows the Agency to negate the expense of an autopsy.)</t>
  </si>
  <si>
    <t>Utilize funds from inmate account to cover costs of cremation and transportation (Allows the Agency to negate the expense of a cremation.)</t>
  </si>
  <si>
    <t xml:space="preserve">(1) Omit inmates with sentences greater than 90 days, who have credit for jail time in excess of their sentence, from being processed through Reception and Evaluation centers (no specific law requires processing all inmates at a Reception and Evaluation Center, but this is SCDC's practice); (2) Obtain DNA samples from inmates who are legally required to submit them; (3) Collect fee for DNA sample from inmates and submit to State Treasurer; (4) Establish documentation requirements for local facilities to electronically send SCDC commitment records of inmates who have credit for jail time in excess of their sentence; (5) Accept, from local facilities electronically or by other means, commitment records, for inmates who have credit for jail time in excess of their sentence </t>
  </si>
  <si>
    <t>(1) Add per call surcharge to inmate phone calls to cover costs of equipment and operations for cell phone interdiction measures; (2) Review and adjust inmate phone call surcharge to only cover the cost of ongoing operational expenses of the interdiction equipment, once cell phone interdiction or retrieval equipment has been paid in full; (3) Collect inmate phone call surcharge fees from telephone vendors monthly; (4) Retain funds from inmate phone call surcharges for (1) cell phone interdiction or retrieval equipment, or (2) critical security needs.  When the equipment has been paid in full, the surcharge amount will be reviewed and adjusted to cover the cost of ongoing operational expenses of the interdiction equipment; (5) Carry forward any balance of funds from inmate phone call surcharges</t>
  </si>
  <si>
    <t>Utilize inmates for maintenance and construction projects on SCDC grounds and facilities</t>
  </si>
  <si>
    <t>Provide employees meals during emergencies or emergency simulation exercises</t>
  </si>
  <si>
    <t>(1) Provide hormonal therapy to inmates as long as medically necessary for the health of the inmate; (2) Do not use state funds for inmate sexual reassignment surgery</t>
  </si>
  <si>
    <t>Utilize video conferencing for all bond hearings for inmates at facilities with video conferencing capabilities that are compatible with county video conferencing equipment, network, firewalls, etc. and charges with criminal offenses that require a bond hearing. (Inmate does not have to be transported for bond hearing.  Cost avoidance by Agency.)</t>
  </si>
  <si>
    <t>115.5 et al.</t>
  </si>
  <si>
    <t>Prison Rape Elimination Act (PREA)</t>
  </si>
  <si>
    <t>Comply with PREA staffing requirements at SCDC facilities</t>
  </si>
  <si>
    <t>Article I, Section 24</t>
  </si>
  <si>
    <t>Esnure Victims' Bill of Rights are not violated</t>
  </si>
  <si>
    <t>Article VI, Section 3</t>
  </si>
  <si>
    <t>Article XII, Section 9</t>
  </si>
  <si>
    <t>(1) Supervise and control convicts in custody; (2) Transfer designated inmates to other institutions when necessary</t>
  </si>
  <si>
    <t>Article XII, Section 3</t>
  </si>
  <si>
    <t>Declaration of Rights</t>
  </si>
  <si>
    <t>Dual office holding</t>
  </si>
  <si>
    <t>Separate confinement of juvenile offenders</t>
  </si>
  <si>
    <t>Control of convicts</t>
  </si>
  <si>
    <t xml:space="preserve">On federal grants and contracts SCDC receives, to which indirect costs may be charged (costs of supportive services within an agency or provided by another agency which benefit more than one program and which may be charged to federal programs in accordance with Office Management and Budget Circular A-87 or A-21),  SCDC will…
(1) Recover maximum allowable indirect costs
(2) Credit indirect cost recoveries to general fund
(3) Prepare and submit indirect costs proposal to Executive Budget Office for approval (and if requested, provide to House W&amp;M and Senate Finance)
SCDC may...
(1) request, in its budget request, waiver of the requirements above 
(Legislative intent in enabling Act)
</t>
  </si>
  <si>
    <t xml:space="preserve">(1) Deposit donations or contributions from sources other than the federal government in special accounts in the State Treasury; (2)Deposit all federal funds in the State Treasury; (3) Do not spend donations or contributions (outside federal and state funds) outside the same limitations and provisions of law applicable to the expenditure of appropriated funds with respect to salaries, wages or other compensation, travel expense, and other allowance or benefits for employees.; (4) Do not spend federal funds outside the same limitations and provisions of law applicable to the expenditure of appropriated funds with respect to salaries, wages or other compensation, travel expense, and other allowance or benefits for employees.; (5) Return to the general fund, state appropriations provided to match federal federal if the federal funds are not available to be used for the project for which state appropriations were provided, unless there is written approval from State Fiscal Accountability Authority to do otherwise
</t>
  </si>
  <si>
    <t xml:space="preserve">"State Penitentiary" and "Penitentiary" in the Code means "Department of Corrections; "Director of the Department of Corrections in the Code means "Commissioner of the Department of Corrections
</t>
  </si>
  <si>
    <t xml:space="preserve">It shall be the policy of this State in the operation and management of the Department of Corrections to manage and conduct the Department in such a manner as will be consistent with the operation of a modern prison system, and with the view of making the system self‑sustaining, and that those convicted of violating the law and sentenced to a term in the State Penitentiary shall have humane treatment, and be given opportunity, encouragement and training in the matter of reformation.
</t>
  </si>
  <si>
    <t xml:space="preserve">There is hereby created as an administrative agency of the State government the Department of Corrections. The functions of the Department shall be to implement and carry out the policy of the State with respect to its prison system, as set forth in Section 24‑1‑20, and the performance of such other duties and matters as may be delegated to it pursuant to law.
</t>
  </si>
  <si>
    <t>Subsection A - Follow the rules in 24-13-150(A) when determining whether an inmate, convicted of a "no parole offense" as defined in Section 24-13-100 and sentenced to the custody of the Department of Correction, is eligible for early release, discharge, or community supervision (as provided in Section 24-21-560)
Subsection B - (1) Revoke work credits when necessary; (2) Revoke education credits when necessary; (3) Revoke good conduct credits if necessary 
Note:  Statutes which allow the court to recommend reductions in a inmates work, education, or good conduct credits do not impact the agency's discretion to reduce those credits how and when it deems necessary</t>
  </si>
  <si>
    <t xml:space="preserve">Does the law specify a deliverable the agency must or may provide? </t>
  </si>
  <si>
    <t xml:space="preserve">Oversees daily operations of the SCDC's 21 correctional institutions as well as Division of Classification and Inmate Records, Training and Staff Development, Facilities Management, Inmate Visitation and Drug Testing and Young Offender Parole and Reentry Services.   </t>
  </si>
  <si>
    <t>Source #25</t>
  </si>
  <si>
    <t>Source #26</t>
  </si>
  <si>
    <t>Source #27</t>
  </si>
  <si>
    <t>PUSD - EFA</t>
  </si>
  <si>
    <t>PUSD - Education Improvement Act</t>
  </si>
  <si>
    <t>Federal Grants</t>
  </si>
  <si>
    <t>Restricted to Inmate Education</t>
  </si>
  <si>
    <t>3541000 Series</t>
  </si>
  <si>
    <t>4973000 Series</t>
  </si>
  <si>
    <t>5000000 Series</t>
  </si>
  <si>
    <t>Palmetto School District One</t>
  </si>
  <si>
    <t>Goal 1: House, Feed and clothe inmates in secure and safe institutions until sentence completion.  Combined 1.1, 1.2, 1.3.</t>
  </si>
  <si>
    <r>
      <t>Toward Agency's 2018-19 Comprehensive Strategic Plan</t>
    </r>
    <r>
      <rPr>
        <sz val="10"/>
        <rFont val="Calibri Light"/>
        <family val="2"/>
        <scheme val="major"/>
      </rPr>
      <t xml:space="preserve"> (By Strategy) </t>
    </r>
    <r>
      <rPr>
        <b/>
        <sz val="10"/>
        <rFont val="Calibri Light"/>
        <family val="2"/>
        <scheme val="major"/>
      </rPr>
      <t>ESTIMATE AT JANUARY 14, 2019</t>
    </r>
  </si>
  <si>
    <t>Insert each unrelated purpose on a separate row; add as many rows as needed</t>
  </si>
  <si>
    <t>Strategy 2.1: Provide inmates educational and vocational training. (Combined with 2.2)</t>
  </si>
  <si>
    <t>Strategy 2.1: Provide inmates vocational training.  (Combined with 2.2)</t>
  </si>
  <si>
    <r>
      <t xml:space="preserve">Strategy 2.1: Provide inmates vocational training. </t>
    </r>
    <r>
      <rPr>
        <b/>
        <sz val="10"/>
        <color theme="1"/>
        <rFont val="Calibri Light"/>
        <family val="2"/>
        <scheme val="major"/>
      </rPr>
      <t>(Combined with Strategy 2.2)</t>
    </r>
  </si>
  <si>
    <t xml:space="preserve">Strategy 3.3: Attract and maintain a diverse workforce. </t>
  </si>
  <si>
    <t xml:space="preserve">1. Continued support for the law concerning incarcerated individuals.
2.  Maintain the Agency mission which reflects said deliverables.
</t>
  </si>
  <si>
    <t>Omit inmates with sentences greater than 90 days, but who have credit for jail time in excess of their sentence, from being admitted and physically processed through Reception and Evaluation centers</t>
  </si>
  <si>
    <t>Operations; Health Services</t>
  </si>
  <si>
    <t xml:space="preserve">County coroner, immediately notify if a person dies while in prison
</t>
  </si>
  <si>
    <t>Death and circumstances surrounding it, report this information within 72 hours to the SCDC Inspection Division on the forms created by the division, if a person dies while in prison</t>
  </si>
  <si>
    <t xml:space="preserve">If a person dies while in jail or prison, SCDC Jail and Prison Inspection Division retains the facility manager's report of the death and circumstances surrounding it forever
</t>
  </si>
  <si>
    <t>Operations; Classification; Administration</t>
  </si>
  <si>
    <t xml:space="preserve">Provide local governing bodies access to SCDC regulations regarding inmate public works employment as a guide to go by for creating their own regulations for a work/punishment program </t>
  </si>
  <si>
    <t xml:space="preserve">Provide local governing bodies access to SCDC regulations regarding inmate work in the community as a guide to go by for creating their own regulations for a work/punishment program </t>
  </si>
  <si>
    <t>Operations; Administration</t>
  </si>
  <si>
    <t>Programs, Reentry, and Rehabilitative Services; Administration</t>
  </si>
  <si>
    <t xml:space="preserve">Provide local governing bodies access to SCDC regulations regarding inmate education as a guide to go by for creating their own regulations for a work/punishment program 
</t>
  </si>
  <si>
    <t xml:space="preserve">1. Continued support for the law concerning incarcerated individuals.
2.  Maintain the Agency mission which reflects said deliverables.
</t>
  </si>
  <si>
    <t>1. Continued support for the law concerning incarcerated individuals.
2.  Maintain the Agency mission which reflects said deliverables.</t>
  </si>
  <si>
    <t xml:space="preserve">Receive written report on conditions of each jail and prison facility inspected by a food service inspector for DHEC
</t>
  </si>
  <si>
    <t xml:space="preserve">Facilitate the filing of each detention facility inspection report from DHEC's food service inspector with responsible local governing body, sheriff/police chief, and director of the facility
</t>
  </si>
  <si>
    <t xml:space="preserve">State Fire Marshal inspection of all prison system and local detention facilities including all phases of operation, fire safety, and health and sanitation conditions, collaborate annually with State Fire Marshal 
</t>
  </si>
  <si>
    <t xml:space="preserve">Receive written report on conditions of each jail and prison facility inspected from State Fire Marshal (Inspection Division)
</t>
  </si>
  <si>
    <t xml:space="preserve">Facilitate the filing of each detention facility inspection report from the State Fire Marshal with responsible local governing body, sheriff/police chief, and director of the facility
</t>
  </si>
  <si>
    <r>
      <rPr>
        <u/>
        <sz val="10"/>
        <color theme="1"/>
        <rFont val="Calibri Light"/>
        <family val="2"/>
        <scheme val="major"/>
      </rPr>
      <t>Agency Statement</t>
    </r>
    <r>
      <rPr>
        <sz val="10"/>
        <color theme="1"/>
        <rFont val="Calibri Light"/>
        <family val="2"/>
        <scheme val="major"/>
      </rPr>
      <t>:  The information provided to the House Legislative Oversight Committee is accurate to the best of the Department of Corrections or its agents’ knowledge and as of the date of submission. The Department of Corrections reserves the right to clarify, change, or amend the information provided if other information becomes available or there was a misunderstanding related to the request.</t>
    </r>
  </si>
  <si>
    <r>
      <rPr>
        <u/>
        <sz val="10"/>
        <rFont val="Calibri Light"/>
        <family val="2"/>
        <scheme val="major"/>
      </rPr>
      <t>Agency Statement</t>
    </r>
    <r>
      <rPr>
        <sz val="10"/>
        <rFont val="Calibri Light"/>
        <family val="2"/>
        <scheme val="major"/>
      </rPr>
      <t>:  The information provided to the House Legislative Oversight Committee is accurate to the best of the Department of Corrections or its agents’ knowledge and as of the date of submission. The Department of Corrections reserves the right to clarify, change, or amend the information provided if other information becomes available or there was a misunderstanding related to the request.</t>
    </r>
  </si>
  <si>
    <r>
      <t>2017-18 Comprehensive Strategic Plan Part and Description</t>
    </r>
    <r>
      <rPr>
        <b/>
        <sz val="10"/>
        <rFont val="Calibri Light"/>
        <family val="2"/>
        <scheme val="major"/>
      </rPr>
      <t xml:space="preserve">
</t>
    </r>
  </si>
  <si>
    <t xml:space="preserve">Associated Performance Measures </t>
  </si>
  <si>
    <t xml:space="preserve">Determine if a facility needs to be closed for failure to meet minimum standards and fire and health codes
</t>
  </si>
  <si>
    <t xml:space="preserve">Monitor whether local governing body initiates corrective action or corrects conditions which an inspection report stated were needed for a facility to meet minimum standards and fire and health codes
</t>
  </si>
  <si>
    <t xml:space="preserve">Inspection discloses a facility does not meet minimum standards and fire and health codes, notify local governing body if this occurs
</t>
  </si>
  <si>
    <t xml:space="preserve">If SCDC closes a facility because conditions, which served as a basis for an inspection report to state the facility did not meet minimum standards and fire and health codes, were not corrected, send notice to the presiding judge of the judicial circuit via certified mail
</t>
  </si>
  <si>
    <t xml:space="preserve">If SCDC closes a facility because conditions, which served as a basis for an inspection report to state the facility did not meet minimum standards and fire and health codes, were not corrected, accept local governing body's notice of appeal of the directive to close the facility, if local governing body appeals
</t>
  </si>
  <si>
    <t xml:space="preserve">If SCDC closes a facility because conditions, which served as a basis for an inspection report to state the facility did not meet minimum standards and fire and health codes, were not corrected, AND a local governing body appeals the directive to close the facility, appear at the hearing and present evidence
</t>
  </si>
  <si>
    <t>Some*</t>
  </si>
  <si>
    <r>
      <rPr>
        <u/>
        <sz val="10"/>
        <color theme="1"/>
        <rFont val="Calibri Light"/>
        <family val="2"/>
        <scheme val="major"/>
      </rPr>
      <t>*Agency Notes</t>
    </r>
    <r>
      <rPr>
        <sz val="10"/>
        <color theme="1"/>
        <rFont val="Calibri Light"/>
        <family val="2"/>
        <scheme val="major"/>
      </rPr>
      <t xml:space="preserve">:  (1) All employees are able to give anonymous feedback to the Employee Relations branch.  (2) The following areas require certification: Maintenance, Medical, Mental Health, Teachers.  The agency pays for certifications/licenses for maintenance and attorney staff that are required to be certified in their positions.  </t>
    </r>
  </si>
  <si>
    <r>
      <rPr>
        <b/>
        <i/>
        <u/>
        <sz val="10"/>
        <color theme="1"/>
        <rFont val="Calibri Light"/>
        <family val="2"/>
        <scheme val="major"/>
      </rPr>
      <t>Agency Note</t>
    </r>
    <r>
      <rPr>
        <b/>
        <i/>
        <sz val="10"/>
        <color theme="1"/>
        <rFont val="Calibri Light"/>
        <family val="2"/>
        <scheme val="major"/>
      </rPr>
      <t>:  The information below does not include inmate trust funds and capital projects funded by the Joint Bond Review Committee.</t>
    </r>
  </si>
  <si>
    <t>Special Appropriation - Saved $17,071 lapsed (Provided $500,000 in FY13)</t>
  </si>
  <si>
    <t>Special Appropriation - Saved money lapsed (Provided $500,000 in FY13)</t>
  </si>
  <si>
    <t>1. Continued support for this statute
2. Understand that inmate classification changes as society and the outside criminal element change
3. Understand that studies are done nationally to maintain current classification standards
4. Leave flexibility in statute about how information is reported</t>
  </si>
  <si>
    <t>Legal and Compliance and Operations</t>
  </si>
  <si>
    <t>Inmate dignity is compromised entering back into the community, if proper attire is not provided.</t>
  </si>
  <si>
    <t>1.  The crime victims will not receive restitution owed to them
2.  Lack of rehabilitative programs that promote accountability for inmates creates higher recidivism rates upon inmate releases.</t>
  </si>
  <si>
    <t>Support PUSD in the continued effort to teach the inmates who are lacking at least an 8th grade level of education.</t>
  </si>
  <si>
    <t>Keep the Board of Trustees</t>
  </si>
  <si>
    <t>Education reduces recidivism. Inmates who do not receive a Secondary education while incarcerated are more likely to reoffend.</t>
  </si>
  <si>
    <t xml:space="preserve">1.  Without staff the agency would be unable to carry out the mission. Employees not properly managed may cause harm to the agency.                                                                                                         2.  Correctional officers would be less likely to want to work in higher security required institutions.   </t>
  </si>
  <si>
    <t xml:space="preserve">1.  Have the foresight and understanding of why funds are requested and the potential impact of those unanswered requests on the Agency and the State. 
2.  The Legislature continues to design better reports such as the new Accountability Report for the Agencies to complete.
3.  The new budget process has been designed better over the past couple of years.
</t>
  </si>
  <si>
    <t xml:space="preserve">1.  Be aware of nation-wide changes that occurs in the management and operations of a properly run prison system. 
2.  Provide a safe and secure environment for the officers to work.
3. Provide clear communication to the public that the Legislature supports a safe and secure work environment.                                                                                                                                                          4.  Greater acknowledgement of the service that the officers perform to keep the prisons safe. 
</t>
  </si>
  <si>
    <t>1. Be aware of nation-wide changes that occurs in the management and operations of a properly run prison system. 
2.  Continued support for the law concerning incarcerated individuals. 
3.  Maintain the Agency mission which reflects said deliverables.</t>
  </si>
  <si>
    <t xml:space="preserve">State assets must be properly processed and recorded to minimize theft. </t>
  </si>
  <si>
    <t xml:space="preserve">Federally funded employees and programs will be discontinued which will harm inmate integration back into society. </t>
  </si>
  <si>
    <t xml:space="preserve">1.  Continue to allow the Agency to apply for Federal Grants that have potential benefits for the welfare of the inmate population.                                                                                                                        2.  Continue to allow the Agency to supplement State Appropriations with programs established by Federal Funding. </t>
  </si>
  <si>
    <t xml:space="preserve">State Law requires all cash to be managed by the State Treasurer’s Office. </t>
  </si>
  <si>
    <t xml:space="preserve">Inmate morale problems if personal funds are not available to purchase  individual items over and above what the Agency can provide. </t>
  </si>
  <si>
    <t xml:space="preserve">Provides a minimal amount annually for incidental purchases. </t>
  </si>
  <si>
    <t xml:space="preserve">Contributions are not spent as intended by the donor. </t>
  </si>
  <si>
    <t xml:space="preserve">Agency not following State Laws. </t>
  </si>
  <si>
    <t xml:space="preserve">Agency not recovering the maximum amount of indirect costs for managing the funds. </t>
  </si>
  <si>
    <t>Disrupts the balancing of the Appropriated budgets.</t>
  </si>
  <si>
    <t xml:space="preserve">Disrupts the balancing of the Appropriated budgets. </t>
  </si>
  <si>
    <t xml:space="preserve">Unlawful budget position and taxpayers lose confidence in the Agency. </t>
  </si>
  <si>
    <t xml:space="preserve">Withholding services is contrary to the mission of the Agency which provides for the welfare for the inmates. </t>
  </si>
  <si>
    <t xml:space="preserve">Available funding will be reduced during the next year for the welfare of the inmates. </t>
  </si>
  <si>
    <t xml:space="preserve">Funds collected from the inmates pay deductions are not enough to provide the set monthly amount. </t>
  </si>
  <si>
    <t xml:space="preserve">Provide additional funding sources or a higher deduction rate from the inmate payroll. </t>
  </si>
  <si>
    <t xml:space="preserve">Spending appropriations that are not intended to be spent on other expenditures. </t>
  </si>
  <si>
    <t xml:space="preserve">Funds will be taken from the operational welfare for the inmates. </t>
  </si>
  <si>
    <t xml:space="preserve">Lack of communication between Agency and State Chief Accountant. </t>
  </si>
  <si>
    <t>No potential to harm</t>
  </si>
  <si>
    <t xml:space="preserve">Amend Procurement Exemption 1986.04.22 that states:  “The Board exempted “Advertising time or space in newspapers, on radio or television (Note: Consultants obtained to handle advertising campaigns for agencies such as PRT and State Development Board are not exempted.)”  from the purchasing procedures of the Procurement Code.”  SCDC recommended to  update Procurement exemption 1986.04.22 to include the following advertising medium:  internet, radio, television, newspapers, magazines and streaming online.  </t>
  </si>
  <si>
    <t xml:space="preserve">Misappropriation of Agency property. </t>
  </si>
  <si>
    <t xml:space="preserve">Defeats the purpose of transparency. </t>
  </si>
  <si>
    <t xml:space="preserve">Available funds for deferred maintenance projects will be decreased. </t>
  </si>
  <si>
    <t xml:space="preserve">Continue to support at State level with support from Commerce and Administration. </t>
  </si>
  <si>
    <t>Continued support for the Prison Industries program.</t>
  </si>
  <si>
    <t>Continue to support at State level with support from Commerce and Administration.</t>
  </si>
  <si>
    <t xml:space="preserve">Allowable agencies would not know about prison-made products </t>
  </si>
  <si>
    <t xml:space="preserve">State agencies could pay higher price for products </t>
  </si>
  <si>
    <t xml:space="preserve">Incorrect pricing could lead to loss of program revenue or overcharging allowed customer participants </t>
  </si>
  <si>
    <t xml:space="preserve">State agencies would not have updated products and pricing </t>
  </si>
  <si>
    <t xml:space="preserve">Unable to purchase manufacturing supplies, equipment, machinery, and/or buildings. </t>
  </si>
  <si>
    <t xml:space="preserve">Loss of revenue to the DOC, victims services, child support, federal, state, and local taxes. </t>
  </si>
  <si>
    <t xml:space="preserve">Lack of inmate services. </t>
  </si>
  <si>
    <t xml:space="preserve">Could not complete and or provide inmate  training, services or projects </t>
  </si>
  <si>
    <t>Released inmate success is based on providing essential skills that will allow them to gain meaningful employment within the community. Continue to support the prison industries concept.</t>
  </si>
  <si>
    <t>1.  Minimal rehabilitative programs for inmates creates higher recidivism rates upon inmate releases.                                                    2.  Insufficient workforce.</t>
  </si>
  <si>
    <t>1.  Released Inmate success is based on providing essential skills that will allow them to gain meaningful employment within the community.
2.  Continue to support the prison industries concept.</t>
  </si>
  <si>
    <t>Not enough participants.</t>
  </si>
  <si>
    <t xml:space="preserve">Continue supporting agricultural programs. </t>
  </si>
  <si>
    <t xml:space="preserve">Funds are subject to the approval of the Department of Administration. </t>
  </si>
  <si>
    <t xml:space="preserve">Loss of funding for the program. </t>
  </si>
  <si>
    <t xml:space="preserve">Not enough participants </t>
  </si>
  <si>
    <t xml:space="preserve">Loss of revenue.  </t>
  </si>
  <si>
    <t xml:space="preserve">Would not provide a meaningful skill to inmates. </t>
  </si>
  <si>
    <t xml:space="preserve">Would take away a method for funding inmate programs. </t>
  </si>
  <si>
    <t xml:space="preserve">1. Released inmate success is based on providing essential skills that will allow them to gain meaningful employment within the community. 
2.  Continue to support the prison industries concept.
</t>
  </si>
  <si>
    <t xml:space="preserve">Providing work skills to inmates requires working equipment.  We cannot expose our inmate workforce to unsafe and faulty equipment. </t>
  </si>
  <si>
    <t xml:space="preserve">Provide extra funding for deferred maintenance. </t>
  </si>
  <si>
    <t xml:space="preserve">Provides reduction in labor costs and provides inmates with workability skills. </t>
  </si>
  <si>
    <t>Remove proviso 117.67 (this was done in the 2019-2020 budget)</t>
  </si>
  <si>
    <t xml:space="preserve">Important for financial responsibility of the inmates and help defray Agency costs. </t>
  </si>
  <si>
    <t>Between January 1, 2016 and December 31, 2018, 19 lawsuits were filed against the Agency regarding alleged violations of religious freedoms or religious discrimination; As of September 26, 2019, 13 of those have been resolved in favor of the Agency; The remaining 6 cases are still pending</t>
  </si>
  <si>
    <t>Information regarding deaths in confinement may not be available in one location.</t>
  </si>
  <si>
    <t>These standards are actually the statutorily mandated minimum standards, not SCDC’s  standards</t>
  </si>
  <si>
    <t>Allow agency to maintain based on current statute. See Operations Law Change #4 from January 6, 2020 letter.</t>
  </si>
  <si>
    <t>See Operations Law Change #5 from January 6, 2020 letter.</t>
  </si>
  <si>
    <t xml:space="preserve">See Operations Law Change #1 from January 6, 2020 letter. </t>
  </si>
  <si>
    <t xml:space="preserve">See Operations Law Change #1 and #8 from January 6, 2020 letter.                      </t>
  </si>
  <si>
    <t xml:space="preserve">See Operations Law Change #8 from January 6, 2020 letter.                           </t>
  </si>
  <si>
    <t xml:space="preserve">See Operations Law Change #10 from January 6, 2020 letter. </t>
  </si>
  <si>
    <t>See Operations Law Change #11 from January 6, 2020 letter.</t>
  </si>
  <si>
    <t>See Operations Law Change #6 from January 6, 2020 letter.</t>
  </si>
  <si>
    <t>See Operations Law Change #12 from January 6, 2020 letter.</t>
  </si>
  <si>
    <t>See Operations Law Change #12 and #13 from January 6, 2020.</t>
  </si>
  <si>
    <t>See Operations Law Change #13 from January 6, 2020.</t>
  </si>
  <si>
    <t>Increase the penalty for this offense.  Minimal fines and 30 days sentences do not deter currently imprisoned inmates.  See Police Services Law Change #1 from January 6, 2020 letter.</t>
  </si>
  <si>
    <t>Clarify law so that the signs posted at all institutions stating no trespassing is sufficient to all magistrates to constitute notice from the Director.  See Police Services Law Change #2 from January 6, 2020 letter.</t>
  </si>
  <si>
    <t>Amend this statute so that cases would be heard in General Sessions instead of some at the Magistrate level.  Greater penalties may deter normally law abiding citizens from assisting in bringing in contraband.  See Police Services Law Change #3 from January 6, 2020 letter.</t>
  </si>
  <si>
    <t>See Police Services Law Change #4 from January 6, 2020 letter.</t>
  </si>
  <si>
    <t>See Programs Law Change #1 from January 6, 2020 letter.</t>
  </si>
  <si>
    <t xml:space="preserve">See Programs Law Change #7 from January 6, 2020 letter. </t>
  </si>
  <si>
    <t>See Operations Law Change #7 from January 6, 2020 letter.</t>
  </si>
  <si>
    <t>See Programs Law Change #9 from January 6, 2020 letter.</t>
  </si>
  <si>
    <t>See Programs Law Change #8 from January 6, 2020 letter.</t>
  </si>
  <si>
    <t xml:space="preserve">Bond protects the Agency’s liquid assets during a breakdown of internal controls and policy deviation. </t>
  </si>
  <si>
    <t>Costly operation when inmate is transported to hearings; utilizes agency vehicles and manpower.                                                                           Cost reduction for the agency and allows more officer coverage within the institutions.</t>
  </si>
  <si>
    <t xml:space="preserve">Costly operation when inmate is transported to hearings; utilizes agency vehicles and manpower.                 </t>
  </si>
  <si>
    <t>See Operations Law Change #14 from January 6, 2020 letter.</t>
  </si>
  <si>
    <t>1. Be aware of nation-wide changes that occurs in the management and operations of a properly run prison system.                                                                                                                                                      2.  Provides inmate accountability for replacement using their own funds.</t>
  </si>
  <si>
    <t xml:space="preserve">Lack of donations from outside parties lower morale amongst the inmate population. </t>
  </si>
  <si>
    <t>Restitution is important for the victims and provides financial responsibility for the inmates.</t>
  </si>
  <si>
    <t xml:space="preserve">Allow agency to maintain based on current statute.  </t>
  </si>
  <si>
    <t>Modify to include a way for SCDC to recover restitution owed by an inmate once he or she is released. See Administration Law Change #2 from January 6, 2020 letter.</t>
  </si>
  <si>
    <t>No action  at this time.</t>
  </si>
  <si>
    <t xml:space="preserve">Increased costs as medical parole and furlough release reduce monetary cost to State of South Carolina and to agency due to high medical bills </t>
  </si>
  <si>
    <t>See Health Services Law Change #2 from January 6, 2020 letter.</t>
  </si>
  <si>
    <t>Inmate retaliation, uprising, potential escape, suicide, bodily injury, institutional disruptions, staff safety, or additional ramifications</t>
  </si>
  <si>
    <t xml:space="preserve">Diminish the capacity for a more sanitary environment in which the inmates live; Lack of support for and ability to maintain grooming standards </t>
  </si>
  <si>
    <t>Support licensure of inmates, completing the vocational training, prior to release</t>
  </si>
  <si>
    <t>Violating the law as it pertains to the Victim's Bill of Rights</t>
  </si>
  <si>
    <t xml:space="preserve">See Operations Law Change #14 from January 6, 2020 letter.              </t>
  </si>
  <si>
    <t xml:space="preserve">1. Continued support for the law concerning incarcerated individuals.
2.  Maintain the Agency mission which reflects said deliverables.
3.  Be aware of nation-wide changes that occurs in the management and operations of a properly run prison system. See Operations Law Change #14 from January 6, 2020 letter.                     
</t>
  </si>
  <si>
    <t>Inappropriate sentence calculation.</t>
  </si>
  <si>
    <t>Overcrowding and endanger public safety.</t>
  </si>
  <si>
    <t xml:space="preserve">1. Continued support for the law concerning incarcerated individuals.
2.  Maintain the Agency mission which reflects said deliverables.
3.  Be aware of nation-wide changes that occurs in the management and operations of a properly run prison system. See Operations Law Change #14 from January 6, 2020 letter.                      
</t>
  </si>
  <si>
    <t>Possible Escape risk if not appropriately housed.</t>
  </si>
  <si>
    <t>SCDC has identified a classification system and is in the process of implementing this system, beginning February 15, 2020.  The Agency is currently training staff for implementation. See also Operations Law Change #10 from January 6, 2020 letter.</t>
  </si>
  <si>
    <t>Increased cost to SCDC.</t>
  </si>
  <si>
    <t>Increased cost to federal, state, county, and municipal agencies.</t>
  </si>
  <si>
    <t>Failure to perform this duty will increase risk to the public and potential for escapes.</t>
  </si>
  <si>
    <t xml:space="preserve">Increased recidivism. </t>
  </si>
  <si>
    <t xml:space="preserve">Earned work credits, education credits and goodtime credits are awarded per state statute. Failure will violate state law and result in increased prison population.
</t>
  </si>
  <si>
    <t xml:space="preserve">Credits are awarded according to inmate custody level and behavior. Failure will result in longer prison sentences.
</t>
  </si>
  <si>
    <t>Agency policy has been established to revoke education credits when necessary. Failure will result in incorrect sentence calculations.</t>
  </si>
  <si>
    <t xml:space="preserve"> See Programs Law Change #4 from January 6, 2020 letter.</t>
  </si>
  <si>
    <t>Dangerous environment for the institutional staff and the inmate population.</t>
  </si>
  <si>
    <t>Increased risk to staff and inmates housed in SCDC institutions.</t>
  </si>
  <si>
    <t xml:space="preserve">1. Continued support for the law concerning incarcerated individuals.
2.  Maintain the Agency mission which reflects said deliverables.
3.  Be aware of nation-wide changes that occurs in the management and operations of a properly run prison system. See Operations Law Change #14 from January 6, 2020 letter.                
</t>
  </si>
  <si>
    <t>If not allowed, SCDC would need more funding from the General Assembly.</t>
  </si>
  <si>
    <t>Policies have been establish to award credits to  inmates who follow rules. Failure will result in incorrect sentence calculations.</t>
  </si>
  <si>
    <t>Violent and dangerous offenders would be housed in county facilities.</t>
  </si>
  <si>
    <t xml:space="preserve">Ensure legislation authorizing the Director to exclude certain persons from execution, when necessary for security purposes remains in place.
</t>
  </si>
  <si>
    <t>Ensure legislation is in place to keep executioners' information confidential.</t>
  </si>
  <si>
    <t>Cost savings measure.</t>
  </si>
  <si>
    <t xml:space="preserve">Continue to allow agency to manage this issue. </t>
  </si>
  <si>
    <t>Improper sentence calculations.</t>
  </si>
  <si>
    <t>Ensure that criminal penalties are clearly defined (see Operations Law Change #5 from January 6, 2020 letter).</t>
  </si>
  <si>
    <t xml:space="preserve">Ensure that criminal penalties are clearly defined </t>
  </si>
  <si>
    <t>Necessary deliverable to comply with the Courts. See Operations Law Change #14 from January 6, 2020 letter.</t>
  </si>
  <si>
    <t xml:space="preserve">Interrupts the flow and operational alertness of the emergency teams if meals are not provided to them.
</t>
  </si>
  <si>
    <t>Provides inmate accountability for replacement using their own funds.</t>
  </si>
  <si>
    <t xml:space="preserve">Allow the Agency to continue to support the mission of our emergency teams. See Operations Law Change #14 from January 6, 2020 letter.                  </t>
  </si>
  <si>
    <t xml:space="preserve">Allow the PUSD to mirror the SDE salary schedules for teachers to remain competitive with the State's school districts.
</t>
  </si>
  <si>
    <t xml:space="preserve">See Operations Law Change #7 from January 6, 2020 letter.        </t>
  </si>
  <si>
    <t>Increased risk to public safety, increased crime, and misuse of  correctional resources.</t>
  </si>
  <si>
    <t>Without the counties or SCDC transporting, inmates would not be transported for appropriate confinement.</t>
  </si>
  <si>
    <t>Inmate population continue to grow.</t>
  </si>
  <si>
    <t>Inmate population continues to grow.</t>
  </si>
  <si>
    <t>There would not be a Director to serve and out mission statement of safety, service, and stewardship would not be met.</t>
  </si>
  <si>
    <t>Inmate population could grow and inmates would not receive appropriate programming.</t>
  </si>
  <si>
    <t>The agencies are still separate and distinct.</t>
  </si>
  <si>
    <t xml:space="preserve">Thoroughly evaluate reform recommendations to ensure that it is explained appropriately so that it does not result in litigation if applied retroactively.
</t>
  </si>
  <si>
    <t>Agency Director continue to be a member of this committee.</t>
  </si>
  <si>
    <t>Agency Director will continue to explore classification system options to enhance or replace our current system and will continue to provide and develop program options for the inmate population.</t>
  </si>
  <si>
    <t>Continue to explore to merge functions of the agencies.</t>
  </si>
  <si>
    <t>Public safety risk. Proximity of offenders home is considered but does not take precedence over department criteria.</t>
  </si>
  <si>
    <t xml:space="preserve">Allow Agency to continue to accept clothing for inmate release through the community religious and charitable entities.
</t>
  </si>
  <si>
    <t>Public safety risk and increased criminal activity by young adults convicted of non-violent, first offense.</t>
  </si>
  <si>
    <t>Increased recidivism, community safety, former inmate inability to obtain meaningful work.</t>
  </si>
  <si>
    <t>Promote and encourage state and nonprofit agencies as partners with Corrections to provide vocational, rehabilitation, pre-employment training to offenders.</t>
  </si>
  <si>
    <t>Offenders not receiving proper identification could reoffend.</t>
  </si>
  <si>
    <t>Offenders not receiving proper services could reoffend.</t>
  </si>
  <si>
    <t>Offenders not receiving proper mental health services could reoffend.</t>
  </si>
  <si>
    <t>Offenders not receiving proper substance abuse services could reoffend.</t>
  </si>
  <si>
    <t>Offenders could be left without employment.</t>
  </si>
  <si>
    <t>Offenders could repeat offend if not employed.</t>
  </si>
  <si>
    <t>State's interstate highways would be inundated with trash and litter.</t>
  </si>
  <si>
    <t>Increased risk to the safety of the public.</t>
  </si>
  <si>
    <t>Increased recidivism rate.</t>
  </si>
  <si>
    <t>Inmates placed in programs improperly.</t>
  </si>
  <si>
    <t>Allow the PUSD to continue to teach the inmates that are lacking at least an 8th grade level of education.</t>
  </si>
  <si>
    <t xml:space="preserve"> See Programs Law Change #5 from January 6, 2020 letter.</t>
  </si>
  <si>
    <t>Non-competitive wages.</t>
  </si>
  <si>
    <t xml:space="preserve">Reduced federal funding. </t>
  </si>
  <si>
    <t>Continue to allow the Agency to receive the Federal Funding that we are entitled to receive by the applying for and monitoring of Federal Grant programs.</t>
  </si>
  <si>
    <t>Continue to support the security and safety of the inmate and officers escorting the inmates.</t>
  </si>
  <si>
    <t xml:space="preserve">Understand that the prison system has offenders of all ages confined within their perimeters.
</t>
  </si>
  <si>
    <t>See Programs Law Change #4 from January 6, 2020 letter.</t>
  </si>
  <si>
    <t>Agency cost reduction.</t>
  </si>
  <si>
    <t>Continue to support legislation on this matter.</t>
  </si>
  <si>
    <t>Continue to understand how Prison Industries help prepare our inmates for release.</t>
  </si>
  <si>
    <t xml:space="preserve">SCDC has recommended to modify 24-3-60 to require the county to bring newly sentenced inmates to SCDC (see Operations Law Change #2 from January 6, 2020 letter).                             </t>
  </si>
  <si>
    <t>Modify to include a way for SCDC to recover restitution owed by an inmate once he or she is released. (see Administration Law Change #2 from January 6, 2020 letter).</t>
  </si>
  <si>
    <t>Continue to allow Agency to manage this program.</t>
  </si>
  <si>
    <t xml:space="preserve">Ensure alternative methods to execution are available by passing Senate bill 176.  See Legal Law Change #4 from January 6, 2020 letter. 
</t>
  </si>
  <si>
    <t xml:space="preserve">Modify statute so that a public body can seek clarification on overly broad or burdensome requests and receive additional time to respond to said requests. See Legal Law Change #3 from January 6, 2020 letter. </t>
  </si>
  <si>
    <t xml:space="preserve">See Legal Law Changes #1 and #2 from January 6, 2020 letter. </t>
  </si>
  <si>
    <t>Classification of inmates, establish rules, regulations, and plan for - Determine different ways to characterize inmates in order to maintain data on them and determine where each will be housed/confined</t>
  </si>
  <si>
    <r>
      <t xml:space="preserve">Drug and alcohol rehabilitation centers, establish - General Assembly has not appropriated funds to establish centers.
</t>
    </r>
    <r>
      <rPr>
        <b/>
        <i/>
        <sz val="10"/>
        <color theme="1"/>
        <rFont val="Calibri Light"/>
        <family val="2"/>
        <scheme val="major"/>
      </rPr>
      <t/>
    </r>
  </si>
  <si>
    <t>Legal actions or lawsuits involving the agency, authorize (Director) - Actions brought in name of director; Director appears on behalf of agency</t>
  </si>
  <si>
    <r>
      <t xml:space="preserve">Agency Responding: </t>
    </r>
    <r>
      <rPr>
        <sz val="10"/>
        <color theme="1"/>
        <rFont val="Calibri Light"/>
        <family val="2"/>
        <scheme val="major"/>
      </rPr>
      <t>Department of Corrections</t>
    </r>
  </si>
  <si>
    <r>
      <t xml:space="preserve">Date of Submission: </t>
    </r>
    <r>
      <rPr>
        <sz val="10"/>
        <color theme="1"/>
        <rFont val="Calibri Light"/>
        <family val="2"/>
        <scheme val="major"/>
      </rPr>
      <t>September 28, 2019 (updated January 2020)</t>
    </r>
  </si>
  <si>
    <t xml:space="preserve">1. Ensure legislation for compounding pharmacies making execution drugs remain nameless.                 
2.  Pass legislation for alternative means for execution.            
          </t>
  </si>
  <si>
    <t>1. Continue to allow the Agency to participate in this program.                                                                  
2. See Operations Law Change #14 from January 6, 2020 letter.</t>
  </si>
  <si>
    <t xml:space="preserve">1.  Not reaching maximum potential customer base.                             
2.  Unofficial partner relationships place agency and state at risk.  </t>
  </si>
  <si>
    <t xml:space="preserve">1.  Unofficial partner relationships place agency and state at risk.      
2.  Potential for monetary losses to Industries and the DOC. </t>
  </si>
  <si>
    <t xml:space="preserve">1.  Negatively impacting private businesses.                                         
2.  Possible unfair competitive wage disadvantage to the local economy. </t>
  </si>
  <si>
    <t xml:space="preserve">1.  Inappropriate wages applied to inmate.                                              
2.  Audit findings not supporting PIE guidelines </t>
  </si>
  <si>
    <t xml:space="preserve">1.  Not reaching maximum potential customer base.                             
2.  Update to bi-annual report to mirror Bureau of Justice Assistance Audits.  </t>
  </si>
  <si>
    <t>1. Behavior modification to enhance responsibility entering back into the community.                          
 2. See Operations Law Change #3 from January 6, 2020 letter.</t>
  </si>
  <si>
    <t xml:space="preserve">1.  State agencies would not have updated products and pricing             
2.  Not reaching potential customer base </t>
  </si>
  <si>
    <t xml:space="preserve">1.  Not reaching potential customer base                                                 
2.  State agencies would not know what products and services are available. </t>
  </si>
  <si>
    <t>1. Behavior modification to enhance responsibility entering back into the community.                           
2. See Operations Law Change #3 from January 6, 2020 letter.</t>
  </si>
  <si>
    <t xml:space="preserve">Provide Governor, in a timely manner as part of budget submission, certain information which is outlined in Note 1 at the end of this chart.
</t>
  </si>
  <si>
    <t xml:space="preserve">Return to the general fund, state appropriations provided to match federal  if the federal funds are not available to be used for the project for which state appropriations were provided, unless there is written approval from State Fiscal Accountability Authority to do otherwise
</t>
  </si>
  <si>
    <t xml:space="preserve">Violent and dangerous inmates housed in county facilities that are unable to manage these types of inmates.
</t>
  </si>
  <si>
    <t>Ensure legislation provides for the Governor to approve these on a case by case basis.</t>
  </si>
  <si>
    <t xml:space="preserve">Inmates scheduled for release to Immigration and Custom Enforcement detainers are held at the request of ICE for up to 48 hrs. after release. Failure may endanger public safety. 
</t>
  </si>
  <si>
    <t xml:space="preserve">Inmates sentenced to 91 days or more are admitted into SCDC. Failure will violate state law and may endanger public safety
</t>
  </si>
  <si>
    <t>Endanger public safety if Inappropriate institutional placement</t>
  </si>
  <si>
    <t xml:space="preserve">SCDC has identified a classification system and is in the process of implementing this system, beginning February 15, 2020.  The Agency is currently training staff for implementation.  SCDC has also recommended a modification to 24-3-20 to require inmates sentenced to 365 days or more to be sent to SCDC (see Operations Law Change #1 from January 6, 2020 letter).       </t>
  </si>
  <si>
    <t>Increase recidivism and  cost to the public due to repeat criminal behavior</t>
  </si>
  <si>
    <t>Lack of property would impact needed space for inmate population. Lack of adequate sewer provisions and maintenance impact safety and security within our facilities and could cause environmental issues in the community.</t>
  </si>
  <si>
    <t xml:space="preserve">Entities that may be in close proximity to institutions or land can and have benefitted from our need to have sewer and other utilities brought in. This is beneficial to those entities and the taxpayers by providing access to these utilities and possibly providing jobs.
</t>
  </si>
  <si>
    <t xml:space="preserve">Unsafe facilities could be built if architectural drawings are not reviewed prior to construction.  Change orders and unnecessary expense may be necessary if facilities are not built in compliance with code and standards.
</t>
  </si>
  <si>
    <t>Continued support for the law requiring pre-opening inspections.</t>
  </si>
  <si>
    <t xml:space="preserve">Based on individual service needs, the housing of youthful offenders and other offenders may be appropriate at times to promote successful reentry.
</t>
  </si>
  <si>
    <t>To ensure public safety and good stewardship, agreement has been established with vocational rehabilitation to provide services</t>
  </si>
  <si>
    <t>Department of Vocational Rehabilitation</t>
  </si>
  <si>
    <t>Recidivism rate could increase for youthful offenders</t>
  </si>
  <si>
    <t xml:space="preserve">If not properly evaluated, offenders will not receive appropriate programming and be prepared for reentry to society
</t>
  </si>
  <si>
    <t>If not properly evaluated, offenders will not receive appropriate programming and be prepared for reentry to society</t>
  </si>
  <si>
    <t>Potential for re-victimization, increased recidivism.</t>
  </si>
  <si>
    <t>Potential for revictimization</t>
  </si>
  <si>
    <t>Former inmates do not receive proper follow up reentry services</t>
  </si>
  <si>
    <t xml:space="preserve">To protect the public, furlough release criteria is determined by SCDPPPS but release is collaborative effort with SCDC. </t>
  </si>
  <si>
    <t>Detainee may not be properly sentenced and returned to society due to lack of bed space</t>
  </si>
  <si>
    <t>Cost, public safety risk and increased criminal activity by young adults convicted of non-violent, first offense.</t>
  </si>
  <si>
    <t>Failure to screen would pose a substantial risk to the public by inmates being on work release that should not be working.</t>
  </si>
  <si>
    <t xml:space="preserve">Department of Probation, Parole, and Pardon; Department of Employment and Workforce; Vocational Rehabilitation; and others
</t>
  </si>
  <si>
    <t>Support policy implementation as it relates to pre-release preparation and employment of offenders post release.</t>
  </si>
  <si>
    <t>Policies and standards provide the road map by which services are rendered. Standardization of practice is essential.</t>
  </si>
  <si>
    <t>Support the adoption and implementation of policy regarding employment and the preparation of the offender for release.</t>
  </si>
  <si>
    <t>Legislation could be passed requiring the collaboration between two agencies; however, we are already successfully working together</t>
  </si>
  <si>
    <t>Would affect employment opportunities for the public.</t>
  </si>
  <si>
    <t>Inadequate supervision would lead to escapes and potential harm to the public.</t>
  </si>
  <si>
    <t xml:space="preserve">SCDC has also recommended a modification to 24-3-20 to require inmates sentenced to 365 days or more to be sent to SCDC (see Operations Law Change #1 from January 6, 2020). </t>
  </si>
  <si>
    <t xml:space="preserve">To protect the public, Access to agency policies as permissible by guidelines. </t>
  </si>
  <si>
    <t xml:space="preserve">Ensure legislation is provided to address inmate idleness. SCDC has also recommended a modification to 24-3-20 to require inmates sentenced to 365 days or more to be sent to SCDC (see Operations Law Change #1 from January 6, 2020). </t>
  </si>
  <si>
    <t>Ensure legislation is provided to seek street charges on inmates with the most serious violations of established rules.</t>
  </si>
  <si>
    <t xml:space="preserve">Ensure legislation allows SCDC to provide this deliverable. SCDC has also recommended a modification to 24-3-20 to require inmates sentenced to 365 days or more to be sent to SCDC (see Operations Law Change #1 from January 6, 2020). </t>
  </si>
  <si>
    <t xml:space="preserve">Credits are awarded in accordance with state statute. Failure will result in longer prison sentences.
</t>
  </si>
  <si>
    <t>Increased restlessness and recidivism for inmates in local facilities.</t>
  </si>
  <si>
    <t>Lack of stakeholder or public voice in ensuring high quality educational services to inmates.</t>
  </si>
  <si>
    <t>Credits are awarded in accordance with state statute. Failure will result in incorrect sentence calculations.</t>
  </si>
  <si>
    <t>Trespassers are a threat to the security of the institutions which in turn is a threat to the safety of the public.</t>
  </si>
  <si>
    <t>Outdated security doors and equipment would not be kept in workable condition due to no parts being available. This poses a security risk to the surrounding communities.</t>
  </si>
  <si>
    <t>1. Provide quicker approval processes for important/emergency equipment and supplies.                                    
2. Evaluate and possibly update purchasing process for state agencies.  See Operations Law Change #14 from January 6, 2020 letter.</t>
  </si>
  <si>
    <t xml:space="preserve">Law enforcement agencies that may be needed to react to possible breaches due to outdated or faulty equipment.
</t>
  </si>
  <si>
    <t>Inmates contact, harass and extort individuals that have already been harmed from a crime.</t>
  </si>
  <si>
    <t>Leave responsibility for initiation with Probation, Parole, and Pardon Services.</t>
  </si>
  <si>
    <t xml:space="preserve">Costly operation when inmate is transported to hearings; utilizes agency vehicles and manpower.                                                         </t>
  </si>
  <si>
    <t xml:space="preserve">Putting employees involved in harms way for potential retaliatory threats of violence.
</t>
  </si>
  <si>
    <t xml:space="preserve">Appropriate necessary funding to support victims' rights throughout the criminal justice process. </t>
  </si>
  <si>
    <t>Adopt policies necessary to implement the offender employment preparation program memorandum of understanding</t>
  </si>
  <si>
    <t xml:space="preserve">policies  have been established in accordance with state stature to determine inmates eligible for good time credits. Failure will result in incorrect sentence calculations.
</t>
  </si>
  <si>
    <t>Policies have been establish to revoke credits of those inmates who fail to follow agency rules and regulations. Failure will resulted in incorrect sentence calculations.</t>
  </si>
  <si>
    <t>SCDC does not utilize citizens to suppress disorders</t>
  </si>
  <si>
    <r>
      <t xml:space="preserve">Place of confinement for inmates, determine appropriate place
</t>
    </r>
    <r>
      <rPr>
        <u/>
        <sz val="10"/>
        <color theme="1"/>
        <rFont val="Calibri Light"/>
        <family val="2"/>
        <scheme val="major"/>
      </rPr>
      <t>Legislative Intent in enabling Act</t>
    </r>
    <r>
      <rPr>
        <sz val="10"/>
        <color theme="1"/>
        <rFont val="Calibri Light"/>
        <family val="2"/>
        <scheme val="major"/>
      </rPr>
      <t xml:space="preserve">:  See Note 3 at the end of this chart.  
</t>
    </r>
  </si>
  <si>
    <t>Administration; Facilities Management</t>
  </si>
  <si>
    <t>Legal and Compliance; Programs, Reentry, and Rehabilitative Services</t>
  </si>
  <si>
    <r>
      <t xml:space="preserve">Notify victims before unconditionally discharging a youthful offender
</t>
    </r>
    <r>
      <rPr>
        <u/>
        <sz val="10"/>
        <color theme="1"/>
        <rFont val="Calibri Light"/>
        <family val="2"/>
        <scheme val="major"/>
      </rPr>
      <t>Legislative findings in enabling Act (2010 Act No. 151)</t>
    </r>
    <r>
      <rPr>
        <sz val="10"/>
        <color theme="1"/>
        <rFont val="Calibri Light"/>
        <family val="2"/>
        <scheme val="major"/>
      </rPr>
      <t xml:space="preserve">:  See Note 4 at the bottom of this chart
</t>
    </r>
  </si>
  <si>
    <r>
      <t xml:space="preserve">Enroll in the criminal offender management system, a specified number of qualified inmates per month for a specified number of months or require the department to cease and desist in the release of the inmates accordingly, if so directed in an Executive Order from the Governor
</t>
    </r>
    <r>
      <rPr>
        <u/>
        <sz val="10"/>
        <color theme="1"/>
        <rFont val="Calibri Light"/>
        <family val="2"/>
        <scheme val="major"/>
      </rPr>
      <t>Legislative findings in enabling Act</t>
    </r>
    <r>
      <rPr>
        <sz val="10"/>
        <color theme="1"/>
        <rFont val="Calibri Light"/>
        <family val="2"/>
        <scheme val="major"/>
      </rPr>
      <t xml:space="preserve">:   See Note 6 at the bottom of this chart
</t>
    </r>
  </si>
  <si>
    <r>
      <t xml:space="preserve">Supervised furlough program to reduce recidivism, collaborate with Dept. of Probation, Parole, and Pardon to jointly develop policies, procedures, guidelines, and cooperative agreement for implementation of
</t>
    </r>
    <r>
      <rPr>
        <u/>
        <sz val="10"/>
        <color theme="1"/>
        <rFont val="Calibri Light"/>
        <family val="2"/>
        <scheme val="major"/>
      </rPr>
      <t>Legislative findings in enabling Act</t>
    </r>
    <r>
      <rPr>
        <sz val="10"/>
        <color theme="1"/>
        <rFont val="Calibri Light"/>
        <family val="2"/>
        <scheme val="major"/>
      </rPr>
      <t xml:space="preserve">:  See Note 4 and 6 at the bottom of this chart
</t>
    </r>
  </si>
  <si>
    <r>
      <t>Study and report the impact of the shock incarceration program AND whether objectives are program are being met</t>
    </r>
    <r>
      <rPr>
        <b/>
        <i/>
        <sz val="10"/>
        <color theme="1"/>
        <rFont val="Calibri Light"/>
        <family val="2"/>
        <scheme val="major"/>
      </rPr>
      <t xml:space="preserve">
</t>
    </r>
  </si>
  <si>
    <r>
      <t>Work release, screen nonviolent criminals for</t>
    </r>
    <r>
      <rPr>
        <b/>
        <i/>
        <sz val="10"/>
        <color theme="1"/>
        <rFont val="Calibri Light"/>
        <family val="2"/>
        <scheme val="major"/>
      </rPr>
      <t xml:space="preserve">
</t>
    </r>
    <r>
      <rPr>
        <sz val="10"/>
        <color theme="1"/>
        <rFont val="Calibri Light"/>
        <family val="2"/>
        <scheme val="major"/>
      </rPr>
      <t xml:space="preserve">
Legislative findings in enabling Act
</t>
    </r>
  </si>
  <si>
    <r>
      <t>Coordinate efforts in the offender employment preparation program with Dept. of Employment and Workforce, Dept. of Probation, Parole, and Pardon, Dept. of Vocational Rehab, Alston Wilkes Society, and others.</t>
    </r>
    <r>
      <rPr>
        <b/>
        <i/>
        <sz val="10"/>
        <color theme="1"/>
        <rFont val="Calibri Light"/>
        <family val="2"/>
        <scheme val="major"/>
      </rPr>
      <t xml:space="preserve">
</t>
    </r>
    <r>
      <rPr>
        <sz val="10"/>
        <color theme="1"/>
        <rFont val="Calibri Light"/>
        <family val="2"/>
        <scheme val="major"/>
      </rPr>
      <t xml:space="preserve">
</t>
    </r>
  </si>
  <si>
    <r>
      <t xml:space="preserve">Use funds collected from inmates for work release transportation </t>
    </r>
    <r>
      <rPr>
        <u/>
        <sz val="10"/>
        <color theme="1"/>
        <rFont val="Calibri Light"/>
        <family val="2"/>
        <scheme val="major"/>
      </rPr>
      <t>solely for</t>
    </r>
    <r>
      <rPr>
        <sz val="10"/>
        <color theme="1"/>
        <rFont val="Calibri Light"/>
        <family val="2"/>
        <scheme val="major"/>
      </rPr>
      <t xml:space="preserve"> work release transportation and vehicle replacement </t>
    </r>
  </si>
  <si>
    <r>
      <t>Enter contracts with federal, state, county, or municipal agency, or with any regional governmental entity or public service districts, to provide inmate labor for public service work or related activities</t>
    </r>
    <r>
      <rPr>
        <b/>
        <i/>
        <sz val="10"/>
        <color theme="1"/>
        <rFont val="Calibri Light"/>
        <family val="2"/>
        <scheme val="major"/>
      </rPr>
      <t xml:space="preserve">
</t>
    </r>
  </si>
  <si>
    <r>
      <t>Develop policies and procedures to (1) ensure payment of fines and restitution and report to the court failures to pay in situations when a judge suspends a sentence and imposes a fine or restitution; and (2) report to the court failures to pay fines and restitution in situations when a judge suspends a sentence and imposes a fine or restitution</t>
    </r>
    <r>
      <rPr>
        <b/>
        <i/>
        <sz val="10"/>
        <color theme="1"/>
        <rFont val="Calibri Light"/>
        <family val="2"/>
        <scheme val="major"/>
      </rPr>
      <t xml:space="preserve">
</t>
    </r>
  </si>
  <si>
    <r>
      <t>Consider if a service or good is obtainable through the prison industry program, before obtaining the service or good from outside the prison</t>
    </r>
    <r>
      <rPr>
        <b/>
        <i/>
        <sz val="10"/>
        <color theme="1"/>
        <rFont val="Calibri Light"/>
        <family val="2"/>
        <scheme val="major"/>
      </rPr>
      <t xml:space="preserve">
</t>
    </r>
  </si>
  <si>
    <r>
      <t>Ensure no agency money is utilized for college courses</t>
    </r>
    <r>
      <rPr>
        <b/>
        <i/>
        <sz val="10"/>
        <color theme="1"/>
        <rFont val="Calibri Light"/>
        <family val="2"/>
        <scheme val="major"/>
      </rPr>
      <t xml:space="preserve">
</t>
    </r>
  </si>
  <si>
    <t>Operations/ Administration</t>
  </si>
  <si>
    <t>Provide hormonal therapy to inmates as long as medically necessary for the health of the inmate and the inmate was taking the hormones upon arrival at SCDC</t>
  </si>
  <si>
    <t>See Note 12 at bottom of this chart. Yes</t>
  </si>
  <si>
    <t>See Note 13 at bottom of this chart. Yes</t>
  </si>
  <si>
    <t>See Note 14 at bottom of this chart. Yes</t>
  </si>
  <si>
    <t>See Note 15 at bottom of this chart. Yes</t>
  </si>
  <si>
    <r>
      <t>1.  Understand that the prison system has offenders of all ages confined within their perimeters.
2. Continued support of this statute</t>
    </r>
    <r>
      <rPr>
        <b/>
        <sz val="10"/>
        <color theme="1"/>
        <rFont val="Calibri Light"/>
        <family val="2"/>
        <scheme val="major"/>
      </rPr>
      <t xml:space="preserve">
</t>
    </r>
  </si>
  <si>
    <t xml:space="preserve">Without projects such as these, inmate morale decreases in and increases idle time.                                                                                            </t>
  </si>
  <si>
    <t>Ensure legislation provides for the deliverable.  See Programs Law Change #4 from January 6, 2020 letter.</t>
  </si>
  <si>
    <t>Support proposed YOA legislation (updated).  See Programs Law Change #4 from January 6, 2020 letter.</t>
  </si>
  <si>
    <t>Ensure legislation provides for the deliverable. See Programs Law Change #4 from January 6, 2020 letter.</t>
  </si>
  <si>
    <t>Support proposed YOA legislation to allow the Director to designate institutions that meet security and service delivery needs.  This may not be a minimum security institution. See Programs Law Change #4 and #8 from January 6, 2020 letter.</t>
  </si>
  <si>
    <t>Provide for legislation to allow the Director to designate institutions and programs based on service needs and to separate from other offenders to the degree possible. See Programs Law Change #4 and #8 from January 6, 2020 letter.</t>
  </si>
  <si>
    <t>1.  Continue to be innovative in passing legislation that impacts this population.  See Programs Law Change #8 from January 6, 2020 letter.</t>
  </si>
  <si>
    <t>Ensure legislation allows for this deliverable.  See Programs Law Change #4 from January 6, 2020 letter.</t>
  </si>
  <si>
    <t>Gain a greater understanding of the impact of the opioid and other drug epidemic within corrections and society and the favorable impact of treatment on decreasing recidivism. More mandated community diversion substance use treatment programs. More drug courts to provide alternative sentencing opportunities. See Health Services Law Change #2 from January 6, 2020 letter.</t>
  </si>
  <si>
    <t>Provide Intensive Supervision Services in the community for this population.  Ensure that legislation allows for this deliverable.  See Programs Law Change #2 from January 6, 2020 letter.</t>
  </si>
  <si>
    <t>Would be unable to quickly identify inmates that work on the outside of the institution, which could endanger the public and increase risk of escape.</t>
  </si>
  <si>
    <t xml:space="preserve">Establish tougher litter laws for offenders; SCDC has also recommended a modification to 24-3-20 to require inmates sentenced to 365 days or more to be sent to SCDC (see Operations Law Change #1  from January 6, 2020 letter). </t>
  </si>
  <si>
    <t xml:space="preserve">1.  Released Inmate success is based on providing essential skills that will allow them to gain meaningful employment within the community to encourage restitution payments.
2.  Behavior modification to enhance responsibility entering back into the community.                            
3. SCDC has also recommended a modification to 24-3-20 to require inmates sentenced to 365 days or more to be sent to SCDC (see Operations Law Change #1 from January 6, 2020). </t>
  </si>
  <si>
    <t>Recommend repeal and removal of Section 24-1-260.  See Programs Law Change #3 from January 6, 2020 letter.</t>
  </si>
  <si>
    <t>1. Continue to fund educational initiatives for offenders prior to release.                                                  
2. See Programs Law Change #5 from January 6, 2020 letter.</t>
  </si>
  <si>
    <t>Repeal sections 24-3-720 through 24-3-750.  See Operations Law Change #4 from January 6, 2020 letter.</t>
  </si>
  <si>
    <t xml:space="preserve">1. Continued support for the law concerning incarcerated individuals.
2.  Maintain the Agency mission which reflects said deliverables.
3. Be aware of nation-wide changes that occur in the management and operations of a properly run prison system
</t>
  </si>
  <si>
    <t xml:space="preserve">Continue to allow Agency to manage this program; SCDC also recommends that it be authorized to apply for Medicaid on behalf of any inmate, regardless of consent (see January 6, 2020 letter). </t>
  </si>
  <si>
    <t xml:space="preserve">Amend the statute to allow for barring of future frivolous filings.  See Legal Law Change #1 from January 6, 2020 letter). 
</t>
  </si>
  <si>
    <t xml:space="preserve">Lack of transparency regarding SCDC records.  Loss and payment of damages pursuant to actions under S.C. Code 30-4-100.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</si>
</sst>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8" formatCode="&quot;$&quot;#,##0.00_);[Red]\(&quot;$&quot;#,##0.00\)"/>
    <numFmt numFmtId="42" formatCode="_(&quot;$&quot;* #,##0_);_(&quot;$&quot;* \(#,##0\);_(&quot;$&quot;* &quot;-&quot;_);_(@_)"/>
    <numFmt numFmtId="43" formatCode="_(* #,##0.00_);_(* \(#,##0.00\);_(* &quot;-&quot;??_);_(@_)"/>
    <numFmt numFmtId="164" formatCode="&quot;$&quot;#,##0"/>
    <numFmt numFmtId="165" formatCode="[$-409]mmmm\ d\,\ yyyy;@"/>
    <numFmt numFmtId="166" formatCode="0.0%"/>
    <numFmt numFmtId="167" formatCode="&quot;$&quot;#,##0.00"/>
    <numFmt numFmtId="168" formatCode="0.0000"/>
    <numFmt numFmtId="169" formatCode="_(* #,##0.000_);_(* \(#,##0.000\);_(* &quot;-&quot;??_);_(@_)"/>
  </numFmts>
  <fonts count="21"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b/>
      <sz val="12"/>
      <color theme="0"/>
      <name val="Calibri Light"/>
      <family val="2"/>
      <scheme val="major"/>
    </font>
    <font>
      <u/>
      <sz val="10"/>
      <name val="Calibri Light"/>
      <family val="2"/>
      <scheme val="major"/>
    </font>
    <font>
      <b/>
      <sz val="12"/>
      <name val="Calibri Light"/>
      <family val="2"/>
      <scheme val="major"/>
    </font>
    <font>
      <b/>
      <sz val="12"/>
      <color theme="1"/>
      <name val="Calibri Light"/>
      <family val="2"/>
      <scheme val="major"/>
    </font>
    <font>
      <b/>
      <u/>
      <sz val="10"/>
      <color theme="0"/>
      <name val="Calibri Light"/>
      <family val="2"/>
      <scheme val="major"/>
    </font>
    <font>
      <sz val="10"/>
      <color theme="1"/>
      <name val="Arial"/>
      <family val="2"/>
    </font>
    <font>
      <b/>
      <sz val="10"/>
      <color rgb="FF0070C0"/>
      <name val="Calibri Light"/>
      <family val="2"/>
      <scheme val="major"/>
    </font>
    <font>
      <b/>
      <i/>
      <u/>
      <sz val="10"/>
      <color theme="1"/>
      <name val="Calibri Light"/>
      <family val="2"/>
      <scheme val="major"/>
    </font>
    <font>
      <sz val="10"/>
      <color theme="1"/>
      <name val="Calibri Light"/>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diagonal/>
    </border>
  </borders>
  <cellStyleXfs count="3">
    <xf numFmtId="0" fontId="0" fillId="0" borderId="0"/>
    <xf numFmtId="43" fontId="17" fillId="0" borderId="0" applyFont="0" applyFill="0" applyBorder="0" applyAlignment="0" applyProtection="0"/>
    <xf numFmtId="9" fontId="17" fillId="0" borderId="0" applyFont="0" applyFill="0" applyBorder="0" applyAlignment="0" applyProtection="0"/>
  </cellStyleXfs>
  <cellXfs count="420">
    <xf numFmtId="0" fontId="0" fillId="0" borderId="0" xfId="0"/>
    <xf numFmtId="0" fontId="5" fillId="0" borderId="1" xfId="0" applyFont="1" applyBorder="1" applyAlignment="1">
      <alignment horizontal="left" vertical="top" wrapText="1"/>
    </xf>
    <xf numFmtId="0" fontId="1"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Border="1" applyAlignment="1">
      <alignment vertical="top" wrapText="1"/>
    </xf>
    <xf numFmtId="0" fontId="7"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5" fillId="2" borderId="1" xfId="0"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164" fontId="1" fillId="0" borderId="0" xfId="0" applyNumberFormat="1" applyFont="1" applyFill="1" applyBorder="1" applyAlignment="1">
      <alignment horizontal="left" vertical="top" wrapText="1"/>
    </xf>
    <xf numFmtId="49" fontId="1" fillId="0" borderId="0" xfId="0" applyNumberFormat="1" applyFont="1" applyBorder="1" applyAlignment="1">
      <alignment horizontal="left" vertical="top" wrapText="1"/>
    </xf>
    <xf numFmtId="14" fontId="1" fillId="0" borderId="0" xfId="0" applyNumberFormat="1" applyFont="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Fill="1" applyAlignment="1">
      <alignment vertical="top" wrapText="1"/>
    </xf>
    <xf numFmtId="0" fontId="4"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9" fillId="4" borderId="5" xfId="0" applyFont="1" applyFill="1" applyBorder="1" applyAlignment="1">
      <alignment horizontal="left" vertical="top" wrapText="1"/>
    </xf>
    <xf numFmtId="0" fontId="1" fillId="0" borderId="0" xfId="0" applyFont="1" applyAlignment="1">
      <alignment horizontal="center" vertical="top" wrapText="1"/>
    </xf>
    <xf numFmtId="0" fontId="1" fillId="2" borderId="1" xfId="0" applyFont="1" applyFill="1" applyBorder="1" applyAlignment="1">
      <alignment horizontal="left" vertical="top" wrapText="1"/>
    </xf>
    <xf numFmtId="0" fontId="1" fillId="0" borderId="0" xfId="0" applyFont="1" applyBorder="1" applyAlignment="1">
      <alignment horizontal="left" vertical="top" wrapText="1"/>
    </xf>
    <xf numFmtId="0" fontId="9" fillId="4"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7"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2" xfId="0" applyFont="1" applyFill="1" applyBorder="1" applyAlignment="1">
      <alignment horizontal="left" vertical="top" wrapText="1"/>
    </xf>
    <xf numFmtId="0" fontId="9"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0" xfId="0" applyFont="1" applyBorder="1" applyAlignment="1">
      <alignment horizontal="left" vertical="top" wrapText="1"/>
    </xf>
    <xf numFmtId="0" fontId="5" fillId="2" borderId="18" xfId="0" applyFont="1" applyFill="1" applyBorder="1" applyAlignment="1">
      <alignment horizontal="left" vertical="top" wrapText="1"/>
    </xf>
    <xf numFmtId="0" fontId="5"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6" fillId="0" borderId="0" xfId="0" applyFont="1" applyBorder="1" applyAlignment="1">
      <alignment horizontal="center" vertical="top" wrapText="1"/>
    </xf>
    <xf numFmtId="0" fontId="12" fillId="4" borderId="0" xfId="0" applyFont="1" applyFill="1" applyBorder="1" applyAlignment="1">
      <alignment horizontal="left" vertical="top" wrapText="1"/>
    </xf>
    <xf numFmtId="0" fontId="7" fillId="0" borderId="23" xfId="0" applyFont="1" applyFill="1" applyBorder="1" applyAlignment="1">
      <alignment horizontal="right" vertical="top" wrapText="1"/>
    </xf>
    <xf numFmtId="0" fontId="1" fillId="0" borderId="0" xfId="0" applyFont="1" applyFill="1" applyBorder="1" applyAlignment="1">
      <alignment horizontal="right" vertical="top" wrapText="1"/>
    </xf>
    <xf numFmtId="164" fontId="1" fillId="0" borderId="0" xfId="0" applyNumberFormat="1" applyFont="1" applyFill="1" applyBorder="1" applyAlignment="1">
      <alignment horizontal="right" vertical="top" wrapText="1"/>
    </xf>
    <xf numFmtId="164" fontId="8" fillId="0" borderId="0" xfId="0" applyNumberFormat="1" applyFont="1" applyFill="1" applyBorder="1" applyAlignment="1">
      <alignment horizontal="right" vertical="top" wrapText="1"/>
    </xf>
    <xf numFmtId="0" fontId="4" fillId="0" borderId="0" xfId="0" applyFont="1" applyFill="1" applyBorder="1" applyAlignment="1">
      <alignment horizontal="right" vertical="top" wrapText="1"/>
    </xf>
    <xf numFmtId="0" fontId="7" fillId="0" borderId="0" xfId="0" applyFont="1" applyFill="1" applyBorder="1" applyAlignment="1">
      <alignment horizontal="right" vertical="top" wrapText="1"/>
    </xf>
    <xf numFmtId="0" fontId="8" fillId="0" borderId="0" xfId="0" applyFont="1" applyFill="1" applyBorder="1" applyAlignment="1">
      <alignment horizontal="right" vertical="top" wrapText="1"/>
    </xf>
    <xf numFmtId="0" fontId="5" fillId="3" borderId="0" xfId="0" applyFont="1" applyFill="1" applyBorder="1" applyAlignment="1">
      <alignment horizontal="right" vertical="top" wrapText="1"/>
    </xf>
    <xf numFmtId="0" fontId="1" fillId="0" borderId="0" xfId="0" applyFont="1" applyFill="1" applyAlignment="1">
      <alignment horizontal="center" vertical="top" wrapText="1"/>
    </xf>
    <xf numFmtId="0" fontId="8" fillId="0" borderId="26" xfId="0" applyFont="1" applyFill="1" applyBorder="1" applyAlignment="1">
      <alignment horizontal="left" vertical="top" wrapText="1"/>
    </xf>
    <xf numFmtId="42" fontId="1"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right" vertical="top" wrapText="1"/>
    </xf>
    <xf numFmtId="42" fontId="8" fillId="0" borderId="28" xfId="0" applyNumberFormat="1" applyFont="1" applyFill="1" applyBorder="1" applyAlignment="1">
      <alignment horizontal="right" vertical="top" wrapText="1"/>
    </xf>
    <xf numFmtId="42" fontId="1" fillId="0" borderId="28" xfId="0" applyNumberFormat="1" applyFont="1" applyFill="1" applyBorder="1" applyAlignment="1">
      <alignment horizontal="right" vertical="top" wrapText="1"/>
    </xf>
    <xf numFmtId="42" fontId="5" fillId="0" borderId="0" xfId="0" applyNumberFormat="1" applyFont="1" applyFill="1" applyBorder="1" applyAlignment="1">
      <alignment horizontal="center" vertical="top" wrapText="1"/>
    </xf>
    <xf numFmtId="49" fontId="8" fillId="0" borderId="26" xfId="0" applyNumberFormat="1" applyFont="1" applyFill="1" applyBorder="1" applyAlignment="1">
      <alignment horizontal="left" vertical="top" wrapText="1"/>
    </xf>
    <xf numFmtId="0" fontId="1" fillId="0" borderId="28" xfId="0" applyFont="1" applyFill="1" applyBorder="1" applyAlignment="1">
      <alignment horizontal="right" vertical="top" wrapText="1"/>
    </xf>
    <xf numFmtId="42" fontId="8" fillId="2" borderId="25" xfId="0" applyNumberFormat="1" applyFont="1" applyFill="1" applyBorder="1" applyAlignment="1">
      <alignment horizontal="right" vertical="top" wrapText="1"/>
    </xf>
    <xf numFmtId="164" fontId="8" fillId="0" borderId="13" xfId="0" applyNumberFormat="1" applyFont="1" applyFill="1" applyBorder="1" applyAlignment="1">
      <alignment horizontal="right" vertical="top" wrapText="1"/>
    </xf>
    <xf numFmtId="0" fontId="4" fillId="0" borderId="13" xfId="0" applyFont="1" applyFill="1" applyBorder="1" applyAlignment="1">
      <alignment horizontal="right" vertical="top" wrapText="1"/>
    </xf>
    <xf numFmtId="0" fontId="1" fillId="0" borderId="13" xfId="0" applyFont="1" applyFill="1" applyBorder="1" applyAlignment="1">
      <alignment horizontal="left" vertical="top" wrapText="1"/>
    </xf>
    <xf numFmtId="42" fontId="7" fillId="2" borderId="25" xfId="0" applyNumberFormat="1" applyFont="1" applyFill="1" applyBorder="1" applyAlignment="1">
      <alignment horizontal="right" vertical="top" wrapText="1"/>
    </xf>
    <xf numFmtId="42" fontId="5" fillId="2" borderId="0" xfId="0" applyNumberFormat="1" applyFont="1" applyFill="1" applyBorder="1" applyAlignment="1">
      <alignment horizontal="right" vertical="top" wrapText="1"/>
    </xf>
    <xf numFmtId="42" fontId="5" fillId="2" borderId="25" xfId="0" applyNumberFormat="1" applyFont="1" applyFill="1" applyBorder="1" applyAlignment="1">
      <alignment horizontal="right" vertical="top" wrapText="1"/>
    </xf>
    <xf numFmtId="42" fontId="5" fillId="2" borderId="25" xfId="0" applyNumberFormat="1" applyFont="1" applyFill="1" applyBorder="1" applyAlignment="1">
      <alignment horizontal="center" vertical="top" wrapText="1"/>
    </xf>
    <xf numFmtId="0" fontId="0" fillId="0" borderId="0" xfId="0" applyBorder="1" applyAlignment="1">
      <alignment vertical="top" wrapText="1"/>
    </xf>
    <xf numFmtId="42" fontId="1" fillId="0" borderId="0" xfId="0" applyNumberFormat="1" applyFont="1" applyFill="1" applyBorder="1" applyAlignment="1">
      <alignment horizontal="left" vertical="top" wrapText="1"/>
    </xf>
    <xf numFmtId="0" fontId="6" fillId="0" borderId="0" xfId="0" applyFont="1" applyFill="1" applyBorder="1" applyAlignment="1">
      <alignment horizontal="center" vertical="top" wrapText="1"/>
    </xf>
    <xf numFmtId="0" fontId="1" fillId="0" borderId="0" xfId="0" applyNumberFormat="1" applyFont="1" applyFill="1" applyBorder="1" applyAlignment="1">
      <alignment horizontal="right" vertical="top" wrapText="1"/>
    </xf>
    <xf numFmtId="42" fontId="1" fillId="2" borderId="25" xfId="0" applyNumberFormat="1" applyFont="1" applyFill="1" applyBorder="1" applyAlignment="1">
      <alignment horizontal="left" vertical="top" wrapText="1"/>
    </xf>
    <xf numFmtId="42" fontId="7" fillId="2" borderId="0" xfId="0" applyNumberFormat="1" applyFont="1" applyFill="1" applyBorder="1" applyAlignment="1">
      <alignment horizontal="right" vertical="top" wrapText="1"/>
    </xf>
    <xf numFmtId="42" fontId="7" fillId="0" borderId="0" xfId="0" applyNumberFormat="1" applyFont="1" applyFill="1" applyBorder="1" applyAlignment="1">
      <alignment horizontal="right" vertical="top" wrapText="1"/>
    </xf>
    <xf numFmtId="164" fontId="5" fillId="0" borderId="0" xfId="0" applyNumberFormat="1" applyFont="1" applyFill="1" applyBorder="1" applyAlignment="1">
      <alignment horizontal="center" vertical="top" wrapText="1"/>
    </xf>
    <xf numFmtId="164" fontId="5" fillId="0" borderId="0" xfId="0" applyNumberFormat="1" applyFont="1" applyFill="1" applyBorder="1" applyAlignment="1">
      <alignment horizontal="right" vertical="top" wrapText="1"/>
    </xf>
    <xf numFmtId="164" fontId="7" fillId="0" borderId="0" xfId="0" applyNumberFormat="1" applyFont="1" applyFill="1" applyBorder="1" applyAlignment="1">
      <alignment horizontal="center" vertical="top" wrapText="1"/>
    </xf>
    <xf numFmtId="0" fontId="5" fillId="0" borderId="0" xfId="0" applyFont="1" applyAlignment="1">
      <alignment vertical="top" wrapText="1"/>
    </xf>
    <xf numFmtId="0" fontId="9" fillId="0" borderId="0" xfId="0" applyFont="1" applyFill="1" applyBorder="1" applyAlignment="1">
      <alignment vertical="top" wrapText="1"/>
    </xf>
    <xf numFmtId="0" fontId="10" fillId="0" borderId="0" xfId="0" applyFont="1" applyFill="1" applyBorder="1" applyAlignment="1">
      <alignment horizontal="left" vertical="top" wrapText="1"/>
    </xf>
    <xf numFmtId="165" fontId="1" fillId="0" borderId="0" xfId="0" applyNumberFormat="1" applyFont="1" applyBorder="1" applyAlignment="1">
      <alignment horizontal="left" vertical="top" wrapText="1"/>
    </xf>
    <xf numFmtId="0" fontId="9" fillId="4" borderId="0" xfId="0" applyFont="1" applyFill="1" applyBorder="1" applyAlignment="1">
      <alignment vertical="top" wrapText="1"/>
    </xf>
    <xf numFmtId="0" fontId="8" fillId="2" borderId="1" xfId="0" applyFont="1" applyFill="1" applyBorder="1" applyAlignment="1">
      <alignment horizontal="left" vertical="top" wrapText="1"/>
    </xf>
    <xf numFmtId="0" fontId="1" fillId="3" borderId="0" xfId="0" applyFont="1" applyFill="1" applyAlignment="1">
      <alignment horizontal="left" vertical="top" wrapText="1"/>
    </xf>
    <xf numFmtId="0" fontId="8" fillId="0" borderId="0" xfId="0" applyFont="1" applyFill="1" applyBorder="1" applyAlignment="1">
      <alignment horizontal="center" vertical="top" wrapText="1"/>
    </xf>
    <xf numFmtId="0" fontId="12" fillId="0" borderId="0" xfId="0" applyFont="1" applyFill="1" applyBorder="1" applyAlignment="1">
      <alignment horizontal="left" vertical="top" wrapText="1"/>
    </xf>
    <xf numFmtId="0" fontId="14" fillId="5" borderId="0" xfId="0" applyFont="1" applyFill="1" applyBorder="1" applyAlignment="1">
      <alignment horizontal="left" vertical="top" wrapText="1"/>
    </xf>
    <xf numFmtId="0" fontId="11" fillId="0" borderId="8" xfId="0" applyFont="1" applyFill="1" applyBorder="1" applyAlignment="1">
      <alignment horizontal="left" vertical="top" wrapText="1"/>
    </xf>
    <xf numFmtId="164" fontId="11" fillId="0" borderId="13" xfId="0" applyNumberFormat="1" applyFont="1" applyFill="1" applyBorder="1" applyAlignment="1">
      <alignment horizontal="right" vertical="top" wrapText="1"/>
    </xf>
    <xf numFmtId="0" fontId="6" fillId="0" borderId="8" xfId="0" applyFont="1" applyFill="1" applyBorder="1" applyAlignment="1">
      <alignment vertical="top" wrapText="1"/>
    </xf>
    <xf numFmtId="42" fontId="10" fillId="0" borderId="0" xfId="0" applyNumberFormat="1" applyFont="1" applyFill="1" applyBorder="1" applyAlignment="1">
      <alignment horizontal="right" vertical="top" wrapText="1"/>
    </xf>
    <xf numFmtId="164" fontId="11" fillId="0" borderId="0" xfId="0" applyNumberFormat="1" applyFont="1" applyFill="1" applyBorder="1" applyAlignment="1">
      <alignment horizontal="right" vertical="top" wrapText="1"/>
    </xf>
    <xf numFmtId="0" fontId="7" fillId="0" borderId="26" xfId="0" applyFont="1" applyFill="1" applyBorder="1" applyAlignment="1">
      <alignment horizontal="right" vertical="top" wrapText="1"/>
    </xf>
    <xf numFmtId="0" fontId="11" fillId="0" borderId="26" xfId="0" applyFont="1" applyFill="1" applyBorder="1" applyAlignment="1">
      <alignment horizontal="left" vertical="top" wrapText="1"/>
    </xf>
    <xf numFmtId="0" fontId="6" fillId="0" borderId="26" xfId="0" applyFont="1" applyFill="1" applyBorder="1" applyAlignment="1">
      <alignment vertical="top" wrapText="1"/>
    </xf>
    <xf numFmtId="0" fontId="1" fillId="0" borderId="26" xfId="0" applyFont="1" applyBorder="1" applyAlignment="1">
      <alignment vertical="top" wrapText="1"/>
    </xf>
    <xf numFmtId="42" fontId="8" fillId="0" borderId="0" xfId="0" applyNumberFormat="1" applyFont="1" applyFill="1" applyBorder="1" applyAlignment="1">
      <alignment vertical="top" wrapText="1"/>
    </xf>
    <xf numFmtId="49" fontId="7" fillId="3" borderId="26" xfId="0" applyNumberFormat="1" applyFont="1" applyFill="1" applyBorder="1" applyAlignment="1">
      <alignment horizontal="left" vertical="top" wrapText="1"/>
    </xf>
    <xf numFmtId="49" fontId="8" fillId="3" borderId="26" xfId="0" applyNumberFormat="1" applyFont="1" applyFill="1" applyBorder="1" applyAlignment="1">
      <alignment horizontal="left" vertical="top" wrapText="1"/>
    </xf>
    <xf numFmtId="0" fontId="5" fillId="3" borderId="26" xfId="0" applyFont="1" applyFill="1" applyBorder="1" applyAlignment="1">
      <alignment horizontal="right" vertical="top" wrapText="1"/>
    </xf>
    <xf numFmtId="49" fontId="11" fillId="0" borderId="26" xfId="0" applyNumberFormat="1" applyFont="1" applyFill="1" applyBorder="1" applyAlignment="1">
      <alignment horizontal="left" vertical="top" wrapText="1"/>
    </xf>
    <xf numFmtId="0" fontId="6" fillId="0" borderId="8" xfId="0" applyFont="1" applyFill="1" applyBorder="1" applyAlignment="1">
      <alignment horizontal="left" vertical="top" wrapText="1"/>
    </xf>
    <xf numFmtId="0" fontId="0" fillId="0" borderId="0" xfId="0" applyFont="1" applyFill="1" applyBorder="1" applyAlignment="1">
      <alignment horizontal="center" vertical="top" wrapText="1"/>
    </xf>
    <xf numFmtId="0" fontId="15" fillId="5" borderId="0" xfId="0" applyFont="1" applyFill="1" applyBorder="1" applyAlignment="1">
      <alignment horizontal="left" vertical="top" wrapText="1"/>
    </xf>
    <xf numFmtId="0" fontId="7" fillId="0" borderId="0" xfId="0" applyFont="1" applyFill="1" applyBorder="1" applyAlignment="1">
      <alignment vertical="top" wrapText="1"/>
    </xf>
    <xf numFmtId="0" fontId="5" fillId="0" borderId="23" xfId="0" applyFont="1" applyFill="1" applyBorder="1" applyAlignment="1">
      <alignment horizontal="right" vertical="top" wrapText="1"/>
    </xf>
    <xf numFmtId="0" fontId="6" fillId="0" borderId="26" xfId="0" applyFont="1" applyBorder="1" applyAlignment="1">
      <alignment vertical="top" wrapText="1"/>
    </xf>
    <xf numFmtId="42" fontId="5" fillId="0" borderId="28" xfId="0" applyNumberFormat="1" applyFont="1" applyFill="1" applyBorder="1" applyAlignment="1">
      <alignment horizontal="right" vertical="top" wrapText="1"/>
    </xf>
    <xf numFmtId="42" fontId="7" fillId="0" borderId="0" xfId="0" applyNumberFormat="1" applyFont="1" applyFill="1" applyBorder="1" applyAlignment="1">
      <alignment horizontal="center" vertical="top" wrapText="1"/>
    </xf>
    <xf numFmtId="0" fontId="5" fillId="0" borderId="26" xfId="0" applyFont="1" applyFill="1" applyBorder="1" applyAlignment="1">
      <alignment horizontal="right" vertical="top" wrapText="1"/>
    </xf>
    <xf numFmtId="0" fontId="4" fillId="0" borderId="26" xfId="0" applyFont="1" applyFill="1" applyBorder="1" applyAlignment="1">
      <alignment vertical="top" wrapText="1"/>
    </xf>
    <xf numFmtId="0" fontId="13" fillId="0" borderId="13" xfId="0" applyFont="1" applyFill="1" applyBorder="1" applyAlignment="1">
      <alignment horizontal="right" vertical="top" wrapText="1"/>
    </xf>
    <xf numFmtId="0" fontId="1" fillId="0" borderId="0" xfId="0" applyFont="1" applyAlignment="1">
      <alignment horizontal="left" vertical="top" wrapText="1"/>
    </xf>
    <xf numFmtId="0" fontId="1" fillId="4" borderId="0" xfId="0" applyFont="1" applyFill="1" applyAlignment="1">
      <alignment horizontal="left" vertical="top" wrapText="1"/>
    </xf>
    <xf numFmtId="42" fontId="1" fillId="2" borderId="0" xfId="0" applyNumberFormat="1" applyFont="1" applyFill="1" applyBorder="1" applyAlignment="1">
      <alignment horizontal="left" vertical="top" wrapText="1"/>
    </xf>
    <xf numFmtId="0" fontId="5" fillId="0" borderId="23" xfId="0" applyFont="1" applyBorder="1" applyAlignment="1">
      <alignment horizontal="right" vertical="top" wrapText="1"/>
    </xf>
    <xf numFmtId="0" fontId="1" fillId="4" borderId="26" xfId="0" applyFont="1" applyFill="1" applyBorder="1" applyAlignment="1">
      <alignment horizontal="left" vertical="top" wrapText="1"/>
    </xf>
    <xf numFmtId="0" fontId="1" fillId="4" borderId="27" xfId="0" applyFont="1" applyFill="1" applyBorder="1" applyAlignment="1">
      <alignment horizontal="left" vertical="top" wrapText="1"/>
    </xf>
    <xf numFmtId="0" fontId="1" fillId="4" borderId="32" xfId="0" applyFont="1" applyFill="1" applyBorder="1" applyAlignment="1">
      <alignment horizontal="left" vertical="top" wrapText="1"/>
    </xf>
    <xf numFmtId="0" fontId="1" fillId="4" borderId="23" xfId="0" applyFont="1" applyFill="1" applyBorder="1" applyAlignment="1">
      <alignment horizontal="left" vertical="top" wrapText="1"/>
    </xf>
    <xf numFmtId="42" fontId="1" fillId="0" borderId="28" xfId="0" applyNumberFormat="1" applyFont="1" applyFill="1" applyBorder="1" applyAlignment="1">
      <alignment horizontal="left" vertical="top" wrapText="1"/>
    </xf>
    <xf numFmtId="0" fontId="1" fillId="4" borderId="0" xfId="0" applyFont="1" applyFill="1" applyBorder="1" applyAlignment="1">
      <alignment horizontal="left" vertical="top" wrapText="1"/>
    </xf>
    <xf numFmtId="42" fontId="5" fillId="0" borderId="28" xfId="0" applyNumberFormat="1" applyFont="1" applyFill="1" applyBorder="1" applyAlignment="1">
      <alignment horizontal="center" vertical="top" wrapText="1"/>
    </xf>
    <xf numFmtId="42" fontId="7" fillId="2" borderId="29" xfId="0" applyNumberFormat="1" applyFont="1" applyFill="1" applyBorder="1" applyAlignment="1">
      <alignment horizontal="right" vertical="top" wrapText="1"/>
    </xf>
    <xf numFmtId="42" fontId="8" fillId="2" borderId="29" xfId="0" applyNumberFormat="1" applyFont="1" applyFill="1" applyBorder="1" applyAlignment="1">
      <alignment horizontal="right" vertical="top" wrapText="1"/>
    </xf>
    <xf numFmtId="10" fontId="1" fillId="0" borderId="0" xfId="0" applyNumberFormat="1" applyFont="1" applyAlignment="1">
      <alignment horizontal="left" vertical="top" wrapText="1"/>
    </xf>
    <xf numFmtId="10" fontId="1" fillId="0" borderId="0" xfId="0" applyNumberFormat="1" applyFont="1" applyFill="1" applyBorder="1" applyAlignment="1">
      <alignment horizontal="left" vertical="top" wrapText="1"/>
    </xf>
    <xf numFmtId="10" fontId="5" fillId="0" borderId="0" xfId="0" applyNumberFormat="1" applyFont="1" applyFill="1" applyBorder="1" applyAlignment="1">
      <alignment horizontal="left" vertical="top" wrapText="1"/>
    </xf>
    <xf numFmtId="10" fontId="1" fillId="0" borderId="0" xfId="0" applyNumberFormat="1" applyFont="1" applyBorder="1" applyAlignment="1">
      <alignment horizontal="left" vertical="top" wrapText="1"/>
    </xf>
    <xf numFmtId="10" fontId="1" fillId="4" borderId="0" xfId="0" applyNumberFormat="1" applyFont="1" applyFill="1" applyBorder="1" applyAlignment="1">
      <alignment horizontal="left" vertical="top" wrapText="1"/>
    </xf>
    <xf numFmtId="0" fontId="7"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10" fontId="7" fillId="2" borderId="2" xfId="0" applyNumberFormat="1" applyFont="1" applyFill="1" applyBorder="1" applyAlignment="1">
      <alignment horizontal="left" vertical="top" wrapText="1"/>
    </xf>
    <xf numFmtId="49" fontId="1" fillId="0" borderId="1" xfId="0" applyNumberFormat="1" applyFont="1" applyBorder="1" applyAlignment="1">
      <alignment horizontal="left" vertical="top" wrapText="1"/>
    </xf>
    <xf numFmtId="0" fontId="10" fillId="4"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11" fillId="0" borderId="0" xfId="0" applyFont="1" applyFill="1" applyBorder="1" applyAlignment="1">
      <alignment horizontal="left" vertical="top" wrapText="1"/>
    </xf>
    <xf numFmtId="10" fontId="5" fillId="0" borderId="0" xfId="0" applyNumberFormat="1" applyFont="1" applyBorder="1" applyAlignment="1">
      <alignment horizontal="center" vertical="top" wrapText="1"/>
    </xf>
    <xf numFmtId="0" fontId="5" fillId="0" borderId="0" xfId="0" applyFont="1" applyBorder="1" applyAlignment="1">
      <alignment horizontal="center" vertical="top" wrapText="1"/>
    </xf>
    <xf numFmtId="0" fontId="8" fillId="0" borderId="5" xfId="0" applyFont="1" applyFill="1" applyBorder="1" applyAlignment="1">
      <alignment horizontal="left" vertical="top" wrapText="1"/>
    </xf>
    <xf numFmtId="10" fontId="8" fillId="2" borderId="1" xfId="0" applyNumberFormat="1" applyFont="1" applyFill="1" applyBorder="1" applyAlignment="1">
      <alignment horizontal="left" vertical="top" wrapText="1"/>
    </xf>
    <xf numFmtId="10" fontId="1" fillId="0" borderId="0" xfId="0" applyNumberFormat="1" applyFont="1" applyFill="1" applyBorder="1" applyAlignment="1">
      <alignment horizontal="center" vertical="top" wrapText="1"/>
    </xf>
    <xf numFmtId="10" fontId="1" fillId="0" borderId="0" xfId="0" applyNumberFormat="1" applyFont="1" applyAlignment="1">
      <alignment vertical="top" wrapText="1"/>
    </xf>
    <xf numFmtId="10" fontId="8" fillId="0" borderId="23" xfId="0" applyNumberFormat="1" applyFont="1" applyFill="1" applyBorder="1" applyAlignment="1">
      <alignment horizontal="right" vertical="top" wrapText="1"/>
    </xf>
    <xf numFmtId="10" fontId="1" fillId="0" borderId="25" xfId="0" applyNumberFormat="1" applyFont="1" applyFill="1" applyBorder="1" applyAlignment="1">
      <alignment horizontal="right" vertical="top" wrapText="1"/>
    </xf>
    <xf numFmtId="0" fontId="13" fillId="6" borderId="13" xfId="0" applyFont="1" applyFill="1" applyBorder="1" applyAlignment="1">
      <alignment horizontal="right" vertical="top" wrapText="1"/>
    </xf>
    <xf numFmtId="0" fontId="1" fillId="6" borderId="0" xfId="0" applyFont="1" applyFill="1" applyBorder="1" applyAlignment="1">
      <alignment horizontal="right" vertical="top" wrapText="1"/>
    </xf>
    <xf numFmtId="42" fontId="1" fillId="6" borderId="0" xfId="0" applyNumberFormat="1" applyFont="1" applyFill="1" applyBorder="1" applyAlignment="1">
      <alignment horizontal="right" vertical="top" wrapText="1"/>
    </xf>
    <xf numFmtId="42" fontId="8" fillId="6" borderId="0" xfId="0" applyNumberFormat="1" applyFont="1" applyFill="1" applyBorder="1" applyAlignment="1">
      <alignment horizontal="right" vertical="top" wrapText="1"/>
    </xf>
    <xf numFmtId="164" fontId="1" fillId="6" borderId="0" xfId="0" applyNumberFormat="1" applyFont="1" applyFill="1" applyBorder="1" applyAlignment="1">
      <alignment horizontal="right" vertical="top" wrapText="1"/>
    </xf>
    <xf numFmtId="42" fontId="8" fillId="6" borderId="28" xfId="0" applyNumberFormat="1" applyFont="1" applyFill="1" applyBorder="1" applyAlignment="1">
      <alignment horizontal="right" vertical="top" wrapText="1"/>
    </xf>
    <xf numFmtId="42" fontId="8" fillId="6" borderId="25" xfId="0" applyNumberFormat="1" applyFont="1" applyFill="1" applyBorder="1" applyAlignment="1">
      <alignment horizontal="right" vertical="top" wrapText="1"/>
    </xf>
    <xf numFmtId="10" fontId="1" fillId="6" borderId="25" xfId="0" applyNumberFormat="1" applyFont="1" applyFill="1" applyBorder="1" applyAlignment="1">
      <alignment horizontal="right" vertical="top" wrapText="1"/>
    </xf>
    <xf numFmtId="0" fontId="8" fillId="6" borderId="0" xfId="0" applyFont="1" applyFill="1" applyBorder="1" applyAlignment="1">
      <alignment horizontal="right" vertical="top" wrapText="1"/>
    </xf>
    <xf numFmtId="0" fontId="1" fillId="6" borderId="0" xfId="0" applyNumberFormat="1" applyFont="1" applyFill="1" applyBorder="1" applyAlignment="1">
      <alignment horizontal="right" vertical="top" wrapText="1"/>
    </xf>
    <xf numFmtId="42" fontId="10" fillId="6" borderId="0" xfId="0" applyNumberFormat="1" applyFont="1" applyFill="1" applyBorder="1" applyAlignment="1">
      <alignment horizontal="right" vertical="top" wrapText="1"/>
    </xf>
    <xf numFmtId="0" fontId="1" fillId="6" borderId="28" xfId="0" applyFont="1" applyFill="1" applyBorder="1" applyAlignment="1">
      <alignment horizontal="right" vertical="top" wrapText="1"/>
    </xf>
    <xf numFmtId="42" fontId="1" fillId="6" borderId="28" xfId="0" applyNumberFormat="1" applyFont="1" applyFill="1" applyBorder="1" applyAlignment="1">
      <alignment horizontal="right" vertical="top" wrapText="1"/>
    </xf>
    <xf numFmtId="0" fontId="1" fillId="4" borderId="0" xfId="0" applyFont="1" applyFill="1" applyAlignment="1">
      <alignment horizontal="center" vertical="top" wrapText="1"/>
    </xf>
    <xf numFmtId="0" fontId="1" fillId="0" borderId="26" xfId="0" applyFont="1" applyFill="1" applyBorder="1" applyAlignment="1">
      <alignment horizontal="left" vertical="top" wrapText="1"/>
    </xf>
    <xf numFmtId="0" fontId="1" fillId="0" borderId="0" xfId="0" applyFont="1" applyFill="1" applyAlignment="1">
      <alignment horizontal="left" vertical="top" wrapText="1"/>
    </xf>
    <xf numFmtId="0" fontId="1" fillId="0" borderId="1" xfId="0" applyFont="1" applyBorder="1" applyAlignment="1">
      <alignment horizontal="left" vertical="top" wrapText="1"/>
    </xf>
    <xf numFmtId="0" fontId="1" fillId="6" borderId="1" xfId="0"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1" fillId="0" borderId="0" xfId="0" applyFont="1" applyBorder="1" applyAlignment="1">
      <alignment horizontal="center" vertical="top" wrapText="1"/>
    </xf>
    <xf numFmtId="0" fontId="1" fillId="0" borderId="0" xfId="0" applyNumberFormat="1" applyFont="1" applyBorder="1" applyAlignment="1">
      <alignment horizontal="left" vertical="top" wrapText="1"/>
    </xf>
    <xf numFmtId="10" fontId="1" fillId="0" borderId="1" xfId="0" applyNumberFormat="1" applyFont="1" applyBorder="1" applyAlignment="1">
      <alignment horizontal="right" vertical="top" wrapText="1"/>
    </xf>
    <xf numFmtId="0" fontId="10" fillId="4" borderId="3"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1" xfId="0" applyFont="1" applyFill="1" applyBorder="1" applyAlignment="1">
      <alignment horizontal="left" vertical="top" wrapText="1"/>
    </xf>
    <xf numFmtId="49" fontId="1" fillId="0" borderId="0" xfId="0" applyNumberFormat="1" applyFont="1" applyBorder="1" applyAlignment="1">
      <alignment vertical="top" wrapText="1"/>
    </xf>
    <xf numFmtId="0" fontId="5" fillId="0" borderId="0" xfId="0" applyFont="1" applyFill="1" applyBorder="1" applyAlignment="1">
      <alignment vertical="top" wrapText="1"/>
    </xf>
    <xf numFmtId="0" fontId="5" fillId="2" borderId="19" xfId="0" applyFont="1" applyFill="1" applyBorder="1" applyAlignment="1">
      <alignment vertical="top" wrapText="1"/>
    </xf>
    <xf numFmtId="0" fontId="1" fillId="4" borderId="0" xfId="0" applyFont="1" applyFill="1" applyAlignment="1">
      <alignment vertical="top" wrapText="1"/>
    </xf>
    <xf numFmtId="0" fontId="1" fillId="0" borderId="0" xfId="0" applyNumberFormat="1" applyFont="1" applyAlignment="1">
      <alignment horizontal="left" vertical="top" wrapText="1"/>
    </xf>
    <xf numFmtId="0" fontId="5" fillId="2" borderId="2"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 fillId="6" borderId="1" xfId="0" applyFont="1" applyFill="1" applyBorder="1" applyAlignment="1">
      <alignment horizontal="right" vertical="top" wrapText="1"/>
    </xf>
    <xf numFmtId="0" fontId="1" fillId="6" borderId="1" xfId="0" applyNumberFormat="1" applyFont="1" applyFill="1" applyBorder="1" applyAlignment="1">
      <alignment horizontal="right" vertical="top" wrapText="1"/>
    </xf>
    <xf numFmtId="0" fontId="1" fillId="0" borderId="1" xfId="0" applyFont="1" applyFill="1" applyBorder="1" applyAlignment="1">
      <alignment horizontal="right" vertical="top" wrapText="1"/>
    </xf>
    <xf numFmtId="0" fontId="1" fillId="0" borderId="1" xfId="0" applyNumberFormat="1" applyFont="1" applyFill="1" applyBorder="1" applyAlignment="1">
      <alignment horizontal="right" vertical="top" wrapText="1"/>
    </xf>
    <xf numFmtId="16" fontId="1" fillId="6" borderId="1" xfId="0" applyNumberFormat="1" applyFont="1" applyFill="1" applyBorder="1" applyAlignment="1">
      <alignment horizontal="right" vertical="top" wrapText="1"/>
    </xf>
    <xf numFmtId="10" fontId="1" fillId="6" borderId="1" xfId="0" applyNumberFormat="1" applyFont="1" applyFill="1" applyBorder="1" applyAlignment="1">
      <alignment horizontal="right" vertical="top" wrapText="1"/>
    </xf>
    <xf numFmtId="10" fontId="1" fillId="0" borderId="1" xfId="0" applyNumberFormat="1" applyFont="1" applyFill="1" applyBorder="1" applyAlignment="1">
      <alignment horizontal="right" vertical="top" wrapText="1"/>
    </xf>
    <xf numFmtId="3" fontId="1" fillId="6" borderId="1" xfId="0" applyNumberFormat="1" applyFont="1" applyFill="1" applyBorder="1" applyAlignment="1">
      <alignment horizontal="right" vertical="top" wrapText="1"/>
    </xf>
    <xf numFmtId="3" fontId="1" fillId="0" borderId="1" xfId="0" applyNumberFormat="1" applyFont="1" applyFill="1" applyBorder="1" applyAlignment="1">
      <alignment horizontal="right" vertical="top" wrapText="1"/>
    </xf>
    <xf numFmtId="167" fontId="1" fillId="6" borderId="1" xfId="0" applyNumberFormat="1" applyFont="1" applyFill="1" applyBorder="1" applyAlignment="1">
      <alignment horizontal="right" vertical="top" wrapText="1"/>
    </xf>
    <xf numFmtId="167" fontId="1" fillId="0" borderId="1" xfId="0" applyNumberFormat="1" applyFont="1" applyFill="1" applyBorder="1" applyAlignment="1">
      <alignment horizontal="right" vertical="top" wrapText="1"/>
    </xf>
    <xf numFmtId="0" fontId="1" fillId="0" borderId="0" xfId="0" applyFont="1" applyBorder="1" applyAlignment="1">
      <alignment horizontal="left" vertical="top" wrapText="1"/>
    </xf>
    <xf numFmtId="0" fontId="1" fillId="0" borderId="0" xfId="0" applyFont="1" applyAlignment="1">
      <alignment vertical="top" wrapText="1"/>
    </xf>
    <xf numFmtId="165" fontId="1" fillId="0" borderId="1" xfId="0" applyNumberFormat="1" applyFont="1" applyBorder="1" applyAlignment="1">
      <alignment horizontal="left" vertical="top" wrapText="1"/>
    </xf>
    <xf numFmtId="0" fontId="7" fillId="6" borderId="31" xfId="0" applyFont="1" applyFill="1" applyBorder="1" applyAlignment="1">
      <alignment horizontal="left" vertical="center" wrapText="1"/>
    </xf>
    <xf numFmtId="10" fontId="8" fillId="6" borderId="31" xfId="0" applyNumberFormat="1" applyFont="1" applyFill="1" applyBorder="1" applyAlignment="1">
      <alignment horizontal="right" vertical="center" wrapText="1"/>
    </xf>
    <xf numFmtId="0" fontId="8" fillId="6" borderId="31"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7" fillId="6" borderId="1" xfId="0" applyFont="1" applyFill="1" applyBorder="1" applyAlignment="1">
      <alignment horizontal="left" vertical="center" wrapText="1"/>
    </xf>
    <xf numFmtId="10" fontId="8" fillId="6" borderId="1" xfId="0" applyNumberFormat="1" applyFont="1" applyFill="1" applyBorder="1" applyAlignment="1">
      <alignment horizontal="right" vertical="center" wrapText="1"/>
    </xf>
    <xf numFmtId="0" fontId="8" fillId="6" borderId="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7" fillId="6" borderId="2" xfId="0" applyFont="1" applyFill="1" applyBorder="1" applyAlignment="1">
      <alignment horizontal="left" vertical="center" wrapText="1"/>
    </xf>
    <xf numFmtId="10" fontId="8" fillId="6" borderId="2" xfId="0" applyNumberFormat="1" applyFont="1" applyFill="1" applyBorder="1" applyAlignment="1">
      <alignment horizontal="right" vertical="center" wrapText="1"/>
    </xf>
    <xf numFmtId="0" fontId="8" fillId="6" borderId="2"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7" fillId="0" borderId="31" xfId="0" applyFont="1" applyFill="1" applyBorder="1" applyAlignment="1">
      <alignment horizontal="left" vertical="center" wrapText="1"/>
    </xf>
    <xf numFmtId="10" fontId="8" fillId="0" borderId="31" xfId="0" applyNumberFormat="1" applyFont="1" applyFill="1" applyBorder="1" applyAlignment="1">
      <alignment horizontal="right" vertical="center" wrapText="1"/>
    </xf>
    <xf numFmtId="0" fontId="8" fillId="0" borderId="3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7" fillId="0" borderId="1" xfId="0" applyFont="1" applyFill="1" applyBorder="1" applyAlignment="1">
      <alignment horizontal="left" vertical="center" wrapText="1"/>
    </xf>
    <xf numFmtId="10" fontId="8" fillId="0" borderId="1" xfId="0" applyNumberFormat="1" applyFont="1" applyFill="1" applyBorder="1" applyAlignment="1">
      <alignment horizontal="right" vertical="center" wrapText="1"/>
    </xf>
    <xf numFmtId="0" fontId="8" fillId="0" borderId="11" xfId="0" applyFont="1" applyFill="1" applyBorder="1" applyAlignment="1">
      <alignment horizontal="center" vertical="center" wrapText="1"/>
    </xf>
    <xf numFmtId="0" fontId="7" fillId="0" borderId="24" xfId="0" applyFont="1" applyFill="1" applyBorder="1" applyAlignment="1">
      <alignment horizontal="left" vertical="center" wrapText="1"/>
    </xf>
    <xf numFmtId="10" fontId="8" fillId="0" borderId="24" xfId="0" applyNumberFormat="1" applyFont="1" applyFill="1" applyBorder="1" applyAlignment="1">
      <alignment horizontal="right" vertical="center" wrapText="1"/>
    </xf>
    <xf numFmtId="0" fontId="8" fillId="0" borderId="2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6" borderId="30" xfId="0" applyFont="1" applyFill="1" applyBorder="1" applyAlignment="1">
      <alignment horizontal="left" vertical="center" wrapText="1"/>
    </xf>
    <xf numFmtId="10" fontId="8" fillId="6" borderId="30" xfId="0" applyNumberFormat="1" applyFont="1" applyFill="1" applyBorder="1" applyAlignment="1">
      <alignment horizontal="right" vertical="center" wrapText="1"/>
    </xf>
    <xf numFmtId="0" fontId="8" fillId="6" borderId="30"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7" fillId="6" borderId="24" xfId="0" applyFont="1" applyFill="1" applyBorder="1" applyAlignment="1">
      <alignment horizontal="left" vertical="center" wrapText="1"/>
    </xf>
    <xf numFmtId="10" fontId="8" fillId="6" borderId="24" xfId="0" applyNumberFormat="1" applyFont="1" applyFill="1" applyBorder="1" applyAlignment="1">
      <alignment horizontal="right" vertical="center" wrapText="1"/>
    </xf>
    <xf numFmtId="0" fontId="8" fillId="6" borderId="24"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1" fillId="0" borderId="1" xfId="0" applyFont="1" applyFill="1" applyBorder="1" applyAlignment="1">
      <alignment horizontal="center" vertical="top" wrapText="1"/>
    </xf>
    <xf numFmtId="10" fontId="1" fillId="0" borderId="1" xfId="0" applyNumberFormat="1" applyFont="1" applyFill="1" applyBorder="1" applyAlignment="1">
      <alignment horizontal="center" vertical="top" wrapText="1"/>
    </xf>
    <xf numFmtId="3" fontId="1" fillId="0" borderId="1" xfId="0" applyNumberFormat="1" applyFont="1" applyFill="1" applyBorder="1" applyAlignment="1">
      <alignment horizontal="center" vertical="top" wrapText="1"/>
    </xf>
    <xf numFmtId="167" fontId="1" fillId="0" borderId="1" xfId="0" applyNumberFormat="1" applyFont="1" applyFill="1" applyBorder="1" applyAlignment="1">
      <alignment horizontal="center" vertical="top" wrapText="1"/>
    </xf>
    <xf numFmtId="8" fontId="1" fillId="0" borderId="1" xfId="0" applyNumberFormat="1" applyFont="1" applyFill="1" applyBorder="1" applyAlignment="1">
      <alignment horizontal="right" vertical="top" wrapText="1"/>
    </xf>
    <xf numFmtId="0" fontId="1" fillId="6" borderId="1" xfId="0" applyFont="1" applyFill="1" applyBorder="1" applyAlignment="1">
      <alignment horizontal="center" vertical="top" wrapText="1"/>
    </xf>
    <xf numFmtId="10" fontId="1" fillId="6" borderId="1" xfId="0" applyNumberFormat="1" applyFont="1" applyFill="1" applyBorder="1" applyAlignment="1">
      <alignment horizontal="center" vertical="top" wrapText="1"/>
    </xf>
    <xf numFmtId="0" fontId="1" fillId="0" borderId="1" xfId="0" quotePrefix="1" applyNumberFormat="1" applyFont="1" applyFill="1" applyBorder="1" applyAlignment="1">
      <alignment horizontal="right" vertical="top" wrapText="1"/>
    </xf>
    <xf numFmtId="10" fontId="1" fillId="6" borderId="1" xfId="0" quotePrefix="1" applyNumberFormat="1" applyFont="1" applyFill="1" applyBorder="1" applyAlignment="1">
      <alignment horizontal="right" vertical="top" wrapText="1"/>
    </xf>
    <xf numFmtId="10" fontId="1" fillId="6" borderId="1" xfId="0" quotePrefix="1" applyNumberFormat="1" applyFont="1" applyFill="1" applyBorder="1" applyAlignment="1">
      <alignment horizontal="center" vertical="top" wrapText="1"/>
    </xf>
    <xf numFmtId="3" fontId="1" fillId="6" borderId="1" xfId="0" applyNumberFormat="1" applyFont="1" applyFill="1" applyBorder="1" applyAlignment="1">
      <alignment horizontal="center" vertical="top" wrapText="1"/>
    </xf>
    <xf numFmtId="167" fontId="1" fillId="6" borderId="1" xfId="0" applyNumberFormat="1" applyFont="1" applyFill="1" applyBorder="1" applyAlignment="1">
      <alignment horizontal="center" vertical="top" wrapText="1"/>
    </xf>
    <xf numFmtId="0" fontId="9" fillId="4" borderId="3" xfId="0" applyFont="1" applyFill="1" applyBorder="1" applyAlignment="1">
      <alignment horizontal="left" vertical="top" wrapText="1"/>
    </xf>
    <xf numFmtId="42" fontId="5" fillId="0" borderId="0" xfId="0" applyNumberFormat="1" applyFont="1" applyFill="1" applyBorder="1" applyAlignment="1">
      <alignment horizontal="right" vertical="top" wrapText="1"/>
    </xf>
    <xf numFmtId="42" fontId="8" fillId="2" borderId="0" xfId="0" applyNumberFormat="1" applyFont="1" applyFill="1" applyBorder="1" applyAlignment="1">
      <alignment horizontal="right" vertical="top" wrapText="1"/>
    </xf>
    <xf numFmtId="42" fontId="8" fillId="2" borderId="0" xfId="0" applyNumberFormat="1" applyFont="1" applyFill="1" applyBorder="1" applyAlignment="1">
      <alignment vertical="top" wrapText="1"/>
    </xf>
    <xf numFmtId="0" fontId="4" fillId="0" borderId="26" xfId="0" applyFont="1" applyFill="1" applyBorder="1" applyAlignment="1">
      <alignment horizontal="left" vertical="top" wrapText="1"/>
    </xf>
    <xf numFmtId="42" fontId="1" fillId="0" borderId="1" xfId="0" applyNumberFormat="1" applyFont="1" applyBorder="1" applyAlignment="1">
      <alignment horizontal="left" vertical="top" wrapText="1"/>
    </xf>
    <xf numFmtId="164" fontId="8" fillId="0" borderId="3" xfId="0" applyNumberFormat="1" applyFont="1" applyFill="1" applyBorder="1" applyAlignment="1">
      <alignment horizontal="right" vertical="top" wrapText="1"/>
    </xf>
    <xf numFmtId="164" fontId="9" fillId="4" borderId="3" xfId="0" applyNumberFormat="1" applyFont="1" applyFill="1" applyBorder="1" applyAlignment="1">
      <alignment horizontal="right" vertical="top" wrapText="1"/>
    </xf>
    <xf numFmtId="164" fontId="1" fillId="0" borderId="3" xfId="0" applyNumberFormat="1" applyFont="1" applyFill="1" applyBorder="1" applyAlignment="1">
      <alignment horizontal="right" vertical="top" wrapText="1"/>
    </xf>
    <xf numFmtId="164" fontId="1" fillId="0" borderId="0" xfId="0" applyNumberFormat="1" applyFont="1" applyAlignment="1">
      <alignment horizontal="left" vertical="top" wrapText="1"/>
    </xf>
    <xf numFmtId="0" fontId="1" fillId="0" borderId="3" xfId="0" applyFont="1" applyFill="1" applyBorder="1" applyAlignment="1">
      <alignment horizontal="left" vertical="top" wrapText="1"/>
    </xf>
    <xf numFmtId="0" fontId="1" fillId="2" borderId="2" xfId="0" applyFont="1" applyFill="1" applyBorder="1" applyAlignment="1">
      <alignment horizontal="left" vertical="top" wrapText="1"/>
    </xf>
    <xf numFmtId="168" fontId="8" fillId="0" borderId="0" xfId="0" applyNumberFormat="1" applyFont="1" applyBorder="1" applyAlignment="1">
      <alignment vertical="top" wrapText="1"/>
    </xf>
    <xf numFmtId="0" fontId="8" fillId="0" borderId="0" xfId="0" applyFont="1" applyBorder="1" applyAlignment="1">
      <alignment vertical="top" wrapText="1"/>
    </xf>
    <xf numFmtId="168" fontId="8" fillId="0" borderId="0" xfId="0" applyNumberFormat="1" applyFont="1" applyFill="1" applyBorder="1" applyAlignment="1">
      <alignment vertical="top" wrapText="1"/>
    </xf>
    <xf numFmtId="0" fontId="8" fillId="0" borderId="0" xfId="0" applyFont="1" applyFill="1" applyBorder="1" applyAlignment="1">
      <alignment vertical="top" wrapText="1"/>
    </xf>
    <xf numFmtId="0" fontId="1" fillId="8" borderId="0" xfId="0" applyFont="1" applyFill="1" applyBorder="1" applyAlignment="1">
      <alignment horizontal="center" vertical="top" wrapText="1"/>
    </xf>
    <xf numFmtId="168" fontId="7" fillId="2" borderId="1" xfId="0" applyNumberFormat="1" applyFont="1" applyFill="1" applyBorder="1" applyAlignment="1">
      <alignment vertical="top" wrapText="1"/>
    </xf>
    <xf numFmtId="0" fontId="7" fillId="2" borderId="1" xfId="0" applyFont="1" applyFill="1" applyBorder="1" applyAlignment="1">
      <alignment vertical="top" wrapText="1"/>
    </xf>
    <xf numFmtId="0" fontId="7" fillId="2" borderId="1" xfId="0" applyFont="1" applyFill="1" applyBorder="1" applyAlignment="1">
      <alignment horizontal="center" vertical="top" wrapText="1"/>
    </xf>
    <xf numFmtId="0" fontId="0" fillId="0" borderId="0" xfId="0" applyBorder="1" applyAlignment="1">
      <alignment horizontal="left" vertical="top" wrapText="1"/>
    </xf>
    <xf numFmtId="165" fontId="0" fillId="0" borderId="0" xfId="0" applyNumberFormat="1" applyBorder="1" applyAlignment="1">
      <alignment horizontal="left" vertical="top" wrapText="1"/>
    </xf>
    <xf numFmtId="165" fontId="1" fillId="0" borderId="1" xfId="0" applyNumberFormat="1" applyFont="1" applyBorder="1" applyAlignment="1">
      <alignment horizontal="left" vertical="top" wrapText="1"/>
    </xf>
    <xf numFmtId="0" fontId="1" fillId="0" borderId="0" xfId="0" applyFont="1" applyAlignment="1">
      <alignment horizontal="left" vertical="top" wrapText="1"/>
    </xf>
    <xf numFmtId="0" fontId="1" fillId="0" borderId="1" xfId="0" applyFont="1" applyFill="1" applyBorder="1" applyAlignment="1">
      <alignment horizontal="left" vertical="top" wrapText="1"/>
    </xf>
    <xf numFmtId="0" fontId="1" fillId="0" borderId="5" xfId="0" applyFont="1" applyBorder="1" applyAlignment="1">
      <alignment horizontal="left" vertical="top" wrapText="1"/>
    </xf>
    <xf numFmtId="49" fontId="1" fillId="0" borderId="1" xfId="0" applyNumberFormat="1" applyFont="1" applyFill="1" applyBorder="1" applyAlignment="1">
      <alignment horizontal="left" vertical="top" wrapText="1"/>
    </xf>
    <xf numFmtId="0" fontId="11" fillId="2" borderId="0" xfId="0" applyFont="1" applyFill="1" applyAlignment="1">
      <alignment horizontal="center" vertical="top" wrapText="1"/>
    </xf>
    <xf numFmtId="0" fontId="1" fillId="0" borderId="23" xfId="0" applyFont="1" applyFill="1" applyBorder="1" applyAlignment="1">
      <alignment horizontal="left" vertical="top" wrapText="1"/>
    </xf>
    <xf numFmtId="42" fontId="5" fillId="0" borderId="14" xfId="0" applyNumberFormat="1" applyFont="1" applyBorder="1" applyAlignment="1">
      <alignment horizontal="left" vertical="top" wrapText="1"/>
    </xf>
    <xf numFmtId="0" fontId="10" fillId="4" borderId="26" xfId="0" applyFont="1" applyFill="1" applyBorder="1" applyAlignment="1">
      <alignment horizontal="left" vertical="top" wrapText="1"/>
    </xf>
    <xf numFmtId="0" fontId="9" fillId="4" borderId="11" xfId="0" applyFont="1" applyFill="1" applyBorder="1" applyAlignment="1">
      <alignment vertical="top" wrapText="1"/>
    </xf>
    <xf numFmtId="0" fontId="1" fillId="0" borderId="11" xfId="0" applyFont="1" applyFill="1" applyBorder="1" applyAlignment="1">
      <alignment vertical="top" wrapText="1"/>
    </xf>
    <xf numFmtId="0" fontId="8" fillId="0" borderId="11" xfId="0" applyFont="1" applyFill="1" applyBorder="1" applyAlignment="1">
      <alignment vertical="top" wrapText="1"/>
    </xf>
    <xf numFmtId="0" fontId="10" fillId="4" borderId="11" xfId="0" applyFont="1" applyFill="1" applyBorder="1" applyAlignment="1">
      <alignment vertical="top" wrapText="1"/>
    </xf>
    <xf numFmtId="164" fontId="1" fillId="0" borderId="3" xfId="0" applyNumberFormat="1" applyFont="1" applyBorder="1" applyAlignment="1">
      <alignment horizontal="right" vertical="top" wrapText="1"/>
    </xf>
    <xf numFmtId="169" fontId="1" fillId="0" borderId="0" xfId="0" applyNumberFormat="1" applyFont="1" applyBorder="1" applyAlignment="1">
      <alignment horizontal="left" vertical="top" wrapText="1"/>
    </xf>
    <xf numFmtId="43" fontId="1" fillId="0" borderId="0" xfId="0" applyNumberFormat="1" applyFont="1" applyBorder="1" applyAlignment="1">
      <alignment horizontal="left" vertical="top" wrapText="1"/>
    </xf>
    <xf numFmtId="43" fontId="1" fillId="0" borderId="0" xfId="0" applyNumberFormat="1" applyFont="1" applyAlignment="1">
      <alignment horizontal="left" vertical="top" wrapText="1"/>
    </xf>
    <xf numFmtId="167" fontId="1" fillId="0" borderId="0" xfId="0" applyNumberFormat="1" applyFont="1" applyAlignment="1">
      <alignment horizontal="left" vertical="top" wrapText="1"/>
    </xf>
    <xf numFmtId="10" fontId="1" fillId="0" borderId="0" xfId="0" applyNumberFormat="1" applyFont="1" applyBorder="1" applyAlignment="1">
      <alignment horizontal="center" vertical="top" wrapText="1"/>
    </xf>
    <xf numFmtId="10" fontId="1" fillId="0" borderId="0" xfId="2" applyNumberFormat="1" applyFont="1" applyFill="1" applyBorder="1" applyAlignment="1">
      <alignment vertical="top" wrapText="1"/>
    </xf>
    <xf numFmtId="10" fontId="1" fillId="0" borderId="0" xfId="2" applyNumberFormat="1" applyFont="1" applyFill="1" applyBorder="1" applyAlignment="1">
      <alignment horizontal="left" vertical="top" wrapText="1"/>
    </xf>
    <xf numFmtId="3" fontId="1" fillId="0" borderId="0" xfId="1" applyNumberFormat="1" applyFont="1" applyBorder="1" applyAlignment="1">
      <alignment horizontal="center" vertical="top" wrapText="1"/>
    </xf>
    <xf numFmtId="3" fontId="1" fillId="0" borderId="0" xfId="1" applyNumberFormat="1" applyFont="1" applyBorder="1" applyAlignment="1">
      <alignment vertical="top" wrapText="1"/>
    </xf>
    <xf numFmtId="0" fontId="8" fillId="0" borderId="0" xfId="0" applyFont="1" applyAlignment="1">
      <alignment vertical="top" wrapText="1"/>
    </xf>
    <xf numFmtId="166" fontId="1" fillId="0" borderId="0" xfId="0" applyNumberFormat="1" applyFont="1" applyBorder="1" applyAlignment="1">
      <alignment horizontal="center" vertical="top" wrapText="1"/>
    </xf>
    <xf numFmtId="10" fontId="1" fillId="0" borderId="0" xfId="0" applyNumberFormat="1" applyFont="1" applyBorder="1" applyAlignment="1">
      <alignment vertical="top" wrapText="1"/>
    </xf>
    <xf numFmtId="0" fontId="1" fillId="3" borderId="0" xfId="0" applyFont="1" applyFill="1" applyBorder="1" applyAlignment="1">
      <alignment horizontal="left" vertical="top" wrapText="1"/>
    </xf>
    <xf numFmtId="10" fontId="1" fillId="3" borderId="0" xfId="0" applyNumberFormat="1" applyFont="1" applyFill="1" applyBorder="1" applyAlignment="1">
      <alignment horizontal="center" vertical="top" wrapText="1"/>
    </xf>
    <xf numFmtId="10" fontId="1" fillId="3" borderId="0" xfId="2" applyNumberFormat="1" applyFont="1" applyFill="1" applyBorder="1" applyAlignment="1">
      <alignment vertical="top" wrapText="1"/>
    </xf>
    <xf numFmtId="0" fontId="5" fillId="0" borderId="0" xfId="0" applyFont="1" applyBorder="1" applyAlignment="1">
      <alignment vertical="top" wrapText="1"/>
    </xf>
    <xf numFmtId="0" fontId="1" fillId="0" borderId="0" xfId="0" quotePrefix="1" applyFont="1" applyBorder="1" applyAlignment="1">
      <alignment horizontal="left" vertical="top" wrapText="1"/>
    </xf>
    <xf numFmtId="2" fontId="1" fillId="0" borderId="0" xfId="0" applyNumberFormat="1" applyFont="1" applyBorder="1" applyAlignment="1">
      <alignment horizontal="left" vertical="top" wrapText="1"/>
    </xf>
    <xf numFmtId="10" fontId="1" fillId="0" borderId="0" xfId="2" applyNumberFormat="1" applyFont="1" applyFill="1" applyBorder="1" applyAlignment="1">
      <alignment horizontal="center" vertical="top" wrapText="1"/>
    </xf>
    <xf numFmtId="0" fontId="5" fillId="0" borderId="1" xfId="0" applyFont="1" applyBorder="1" applyAlignment="1">
      <alignment horizontal="left" vertical="top" wrapText="1"/>
    </xf>
    <xf numFmtId="0" fontId="1" fillId="0" borderId="0" xfId="0" applyFont="1" applyAlignment="1">
      <alignment horizontal="left" vertical="top" wrapText="1"/>
    </xf>
    <xf numFmtId="0" fontId="7" fillId="2" borderId="0" xfId="0" applyFont="1" applyFill="1" applyBorder="1" applyAlignment="1">
      <alignment horizontal="center" vertical="center" wrapText="1"/>
    </xf>
    <xf numFmtId="0" fontId="5" fillId="0" borderId="1" xfId="0" applyFont="1" applyBorder="1" applyAlignment="1">
      <alignment horizontal="left" vertical="top" wrapText="1"/>
    </xf>
    <xf numFmtId="0" fontId="1" fillId="0" borderId="0" xfId="0" applyFont="1" applyAlignment="1">
      <alignment horizontal="left" vertical="top" wrapText="1"/>
    </xf>
    <xf numFmtId="0" fontId="3" fillId="7" borderId="0" xfId="0" applyFont="1" applyFill="1" applyBorder="1" applyAlignment="1">
      <alignment horizontal="left" vertical="top" wrapText="1"/>
    </xf>
    <xf numFmtId="0" fontId="14" fillId="0" borderId="0" xfId="0" applyFont="1" applyFill="1" applyBorder="1" applyAlignment="1">
      <alignment horizontal="left" vertical="top" wrapText="1"/>
    </xf>
    <xf numFmtId="42" fontId="1" fillId="0" borderId="25" xfId="0" applyNumberFormat="1" applyFont="1" applyFill="1" applyBorder="1" applyAlignment="1">
      <alignment horizontal="left" vertical="top" wrapText="1"/>
    </xf>
    <xf numFmtId="42" fontId="8" fillId="0" borderId="0" xfId="0" applyNumberFormat="1" applyFont="1" applyFill="1" applyBorder="1" applyAlignment="1">
      <alignment horizontal="left" vertical="top" wrapText="1"/>
    </xf>
    <xf numFmtId="49" fontId="11" fillId="7" borderId="26" xfId="0" applyNumberFormat="1" applyFont="1" applyFill="1" applyBorder="1" applyAlignment="1">
      <alignment horizontal="left" vertical="top" wrapText="1"/>
    </xf>
    <xf numFmtId="42" fontId="9"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center" vertical="top" wrapText="1"/>
    </xf>
    <xf numFmtId="0" fontId="8" fillId="0" borderId="0" xfId="0" applyNumberFormat="1" applyFont="1" applyFill="1" applyBorder="1" applyAlignment="1">
      <alignment horizontal="right" vertical="top" wrapText="1"/>
    </xf>
    <xf numFmtId="10" fontId="9" fillId="4" borderId="1" xfId="0" applyNumberFormat="1" applyFont="1" applyFill="1" applyBorder="1" applyAlignment="1">
      <alignment horizontal="right" vertical="top" wrapText="1"/>
    </xf>
    <xf numFmtId="164" fontId="1" fillId="0" borderId="1" xfId="0" applyNumberFormat="1" applyFont="1" applyBorder="1" applyAlignment="1">
      <alignment horizontal="right" vertical="top" wrapText="1"/>
    </xf>
    <xf numFmtId="0" fontId="1" fillId="0"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9" xfId="0" applyFont="1" applyFill="1" applyBorder="1" applyAlignment="1">
      <alignment horizontal="left" vertical="top" wrapText="1"/>
    </xf>
    <xf numFmtId="0" fontId="9" fillId="4" borderId="11" xfId="0" applyFont="1" applyFill="1" applyBorder="1" applyAlignment="1">
      <alignment horizontal="left" vertical="top" wrapText="1"/>
    </xf>
    <xf numFmtId="42" fontId="1" fillId="0" borderId="1" xfId="0" applyNumberFormat="1" applyFont="1" applyBorder="1" applyAlignment="1">
      <alignment horizontal="left" vertical="top" wrapText="1"/>
    </xf>
    <xf numFmtId="10" fontId="5" fillId="2" borderId="12" xfId="0" applyNumberFormat="1" applyFont="1" applyFill="1" applyBorder="1" applyAlignment="1">
      <alignment horizontal="left" vertical="top" wrapText="1"/>
    </xf>
    <xf numFmtId="10" fontId="1" fillId="0" borderId="1" xfId="0" applyNumberFormat="1" applyFont="1" applyBorder="1" applyAlignment="1">
      <alignment horizontal="right" vertical="top" wrapText="1"/>
    </xf>
    <xf numFmtId="164" fontId="9" fillId="4" borderId="3" xfId="0" applyNumberFormat="1" applyFont="1" applyFill="1" applyBorder="1" applyAlignment="1">
      <alignment horizontal="right" vertical="top" wrapText="1"/>
    </xf>
    <xf numFmtId="164" fontId="1" fillId="0" borderId="3" xfId="0" applyNumberFormat="1" applyFont="1" applyBorder="1" applyAlignment="1">
      <alignment horizontal="right" vertical="top" wrapText="1"/>
    </xf>
    <xf numFmtId="0" fontId="10" fillId="4" borderId="11" xfId="0" applyFont="1" applyFill="1" applyBorder="1" applyAlignment="1">
      <alignment horizontal="center" vertical="top" wrapText="1"/>
    </xf>
    <xf numFmtId="0" fontId="1" fillId="0" borderId="11" xfId="0" applyFont="1" applyFill="1" applyBorder="1" applyAlignment="1">
      <alignment vertical="top" wrapText="1"/>
    </xf>
    <xf numFmtId="0" fontId="8" fillId="0" borderId="11" xfId="0" applyFont="1" applyFill="1" applyBorder="1" applyAlignment="1">
      <alignment vertical="top" wrapText="1"/>
    </xf>
    <xf numFmtId="0" fontId="1" fillId="0" borderId="3" xfId="0" applyFont="1" applyFill="1" applyBorder="1" applyAlignment="1">
      <alignment horizontal="left" vertical="top" wrapText="1"/>
    </xf>
    <xf numFmtId="164" fontId="1" fillId="0" borderId="3" xfId="0" applyNumberFormat="1" applyFont="1" applyFill="1" applyBorder="1" applyAlignment="1">
      <alignment horizontal="right" vertical="top" wrapText="1"/>
    </xf>
    <xf numFmtId="169" fontId="9" fillId="4" borderId="6" xfId="1" applyNumberFormat="1" applyFont="1" applyFill="1" applyBorder="1" applyAlignment="1">
      <alignment horizontal="left" vertical="top" wrapText="1"/>
    </xf>
    <xf numFmtId="169" fontId="1" fillId="0" borderId="6" xfId="0" applyNumberFormat="1" applyFont="1" applyFill="1" applyBorder="1" applyAlignment="1">
      <alignment horizontal="left" vertical="top" wrapText="1"/>
    </xf>
    <xf numFmtId="169" fontId="1" fillId="0" borderId="6" xfId="1" applyNumberFormat="1" applyFont="1" applyFill="1" applyBorder="1" applyAlignment="1">
      <alignment horizontal="left" vertical="top" wrapText="1"/>
    </xf>
    <xf numFmtId="0" fontId="1" fillId="0" borderId="3" xfId="0" applyFont="1" applyBorder="1" applyAlignment="1">
      <alignment horizontal="left" vertical="top" wrapText="1"/>
    </xf>
    <xf numFmtId="5" fontId="8" fillId="0" borderId="3" xfId="1" applyNumberFormat="1" applyFont="1" applyFill="1" applyBorder="1" applyAlignment="1">
      <alignment horizontal="right" vertical="top" wrapText="1"/>
    </xf>
    <xf numFmtId="0" fontId="9" fillId="4" borderId="36"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4" borderId="12" xfId="0" applyFont="1" applyFill="1" applyBorder="1" applyAlignment="1">
      <alignment horizontal="left" vertical="top" wrapText="1"/>
    </xf>
    <xf numFmtId="169" fontId="9" fillId="4" borderId="33" xfId="1" applyNumberFormat="1" applyFont="1" applyFill="1" applyBorder="1" applyAlignment="1">
      <alignment horizontal="left" vertical="top" wrapText="1"/>
    </xf>
    <xf numFmtId="164" fontId="9" fillId="4" borderId="37" xfId="0" applyNumberFormat="1" applyFont="1" applyFill="1" applyBorder="1" applyAlignment="1">
      <alignment horizontal="right" vertical="top" wrapText="1"/>
    </xf>
    <xf numFmtId="10" fontId="9" fillId="4" borderId="24" xfId="0" applyNumberFormat="1" applyFont="1" applyFill="1" applyBorder="1" applyAlignment="1">
      <alignment horizontal="right" vertical="top" wrapText="1"/>
    </xf>
    <xf numFmtId="0" fontId="10" fillId="4" borderId="14" xfId="0" applyFont="1" applyFill="1" applyBorder="1" applyAlignment="1">
      <alignment vertical="top" wrapText="1"/>
    </xf>
    <xf numFmtId="0" fontId="0" fillId="0" borderId="38" xfId="0" applyBorder="1" applyAlignment="1">
      <alignment horizontal="left" vertical="top" wrapText="1"/>
    </xf>
    <xf numFmtId="0" fontId="8" fillId="0" borderId="28" xfId="0" applyFont="1" applyBorder="1" applyAlignment="1">
      <alignment vertical="top" wrapText="1"/>
    </xf>
    <xf numFmtId="0" fontId="1" fillId="0" borderId="38" xfId="0" applyFont="1" applyBorder="1" applyAlignment="1">
      <alignment horizontal="left" vertical="top" wrapText="1"/>
    </xf>
    <xf numFmtId="3" fontId="8" fillId="6" borderId="31" xfId="0" applyNumberFormat="1" applyFont="1" applyFill="1" applyBorder="1" applyAlignment="1">
      <alignment horizontal="right" vertical="center" wrapText="1"/>
    </xf>
    <xf numFmtId="3" fontId="8" fillId="6" borderId="1" xfId="0" applyNumberFormat="1" applyFont="1" applyFill="1" applyBorder="1" applyAlignment="1">
      <alignment horizontal="right" vertical="center" wrapText="1"/>
    </xf>
    <xf numFmtId="3" fontId="8" fillId="6" borderId="2" xfId="0" applyNumberFormat="1" applyFont="1" applyFill="1" applyBorder="1" applyAlignment="1">
      <alignment horizontal="right" vertical="center" wrapText="1"/>
    </xf>
    <xf numFmtId="3" fontId="1" fillId="0" borderId="31" xfId="0" applyNumberFormat="1" applyFont="1" applyFill="1" applyBorder="1" applyAlignment="1">
      <alignment horizontal="right" vertical="center" wrapText="1"/>
    </xf>
    <xf numFmtId="3" fontId="1" fillId="0" borderId="1" xfId="0" applyNumberFormat="1" applyFont="1" applyFill="1" applyBorder="1" applyAlignment="1">
      <alignment horizontal="right" vertical="center" wrapText="1"/>
    </xf>
    <xf numFmtId="3" fontId="1" fillId="0" borderId="24" xfId="0" applyNumberFormat="1" applyFont="1" applyFill="1" applyBorder="1" applyAlignment="1">
      <alignment horizontal="right" vertical="center" wrapText="1"/>
    </xf>
    <xf numFmtId="3" fontId="8" fillId="6" borderId="30" xfId="0" applyNumberFormat="1" applyFont="1" applyFill="1" applyBorder="1" applyAlignment="1">
      <alignment horizontal="right" vertical="center" wrapText="1"/>
    </xf>
    <xf numFmtId="3" fontId="8" fillId="6" borderId="24" xfId="0" applyNumberFormat="1" applyFont="1" applyFill="1" applyBorder="1" applyAlignment="1">
      <alignment horizontal="right" vertical="center" wrapText="1"/>
    </xf>
    <xf numFmtId="3" fontId="8" fillId="0" borderId="31" xfId="0" applyNumberFormat="1" applyFont="1" applyFill="1" applyBorder="1" applyAlignment="1">
      <alignment horizontal="right" vertical="center" wrapText="1"/>
    </xf>
    <xf numFmtId="3" fontId="8" fillId="0" borderId="1" xfId="0" applyNumberFormat="1" applyFont="1" applyFill="1" applyBorder="1" applyAlignment="1">
      <alignment horizontal="right" vertical="center" wrapText="1"/>
    </xf>
    <xf numFmtId="3" fontId="8" fillId="0" borderId="24" xfId="0" applyNumberFormat="1" applyFont="1" applyFill="1" applyBorder="1" applyAlignment="1">
      <alignment horizontal="right" vertical="center" wrapText="1"/>
    </xf>
    <xf numFmtId="0" fontId="5" fillId="0" borderId="1" xfId="0" applyFont="1" applyBorder="1" applyAlignment="1">
      <alignment horizontal="left" vertical="top" wrapText="1"/>
    </xf>
    <xf numFmtId="0" fontId="8" fillId="0" borderId="0" xfId="0" applyFont="1" applyBorder="1" applyAlignment="1">
      <alignment vertical="top" wrapText="1"/>
    </xf>
    <xf numFmtId="168" fontId="7" fillId="2" borderId="0" xfId="0" applyNumberFormat="1" applyFont="1" applyFill="1" applyBorder="1" applyAlignment="1">
      <alignment vertical="top" wrapText="1"/>
    </xf>
    <xf numFmtId="0" fontId="7" fillId="2" borderId="0" xfId="0" applyFont="1" applyFill="1" applyBorder="1" applyAlignment="1">
      <alignment vertical="top" wrapText="1"/>
    </xf>
    <xf numFmtId="0" fontId="7"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168" fontId="1" fillId="0" borderId="0" xfId="0" applyNumberFormat="1" applyFont="1" applyFill="1" applyBorder="1" applyAlignment="1">
      <alignment vertical="top" wrapText="1"/>
    </xf>
    <xf numFmtId="0" fontId="1" fillId="0" borderId="0" xfId="0" quotePrefix="1" applyFont="1" applyFill="1" applyBorder="1" applyAlignment="1">
      <alignment vertical="top" wrapText="1"/>
    </xf>
    <xf numFmtId="2" fontId="1" fillId="0" borderId="0" xfId="0" applyNumberFormat="1" applyFont="1" applyFill="1" applyBorder="1" applyAlignment="1">
      <alignment vertical="top" wrapText="1"/>
    </xf>
    <xf numFmtId="0" fontId="1" fillId="7" borderId="0" xfId="0" applyFont="1" applyFill="1" applyBorder="1" applyAlignment="1">
      <alignment horizontal="center" vertical="top" wrapText="1"/>
    </xf>
    <xf numFmtId="0" fontId="1" fillId="0" borderId="0" xfId="0" applyFont="1" applyAlignment="1">
      <alignment vertical="top" wrapText="1" readingOrder="1"/>
    </xf>
    <xf numFmtId="0" fontId="1" fillId="0" borderId="0" xfId="0" applyFont="1" applyAlignment="1">
      <alignment horizontal="left" vertical="center" indent="2" readingOrder="1"/>
    </xf>
    <xf numFmtId="0" fontId="20" fillId="0" borderId="0" xfId="0" applyFont="1" applyFill="1" applyBorder="1" applyAlignment="1">
      <alignment horizontal="left" vertical="top" wrapText="1"/>
    </xf>
    <xf numFmtId="0" fontId="1" fillId="0" borderId="0" xfId="0" applyFont="1" applyFill="1" applyBorder="1" applyAlignment="1">
      <alignment horizontal="left" vertical="top" wrapText="1" readingOrder="1"/>
    </xf>
    <xf numFmtId="0" fontId="1" fillId="0" borderId="0" xfId="0" applyFont="1" applyFill="1" applyBorder="1" applyAlignment="1">
      <alignment wrapText="1"/>
    </xf>
    <xf numFmtId="0" fontId="20" fillId="0" borderId="0" xfId="0" applyFont="1" applyFill="1" applyBorder="1" applyAlignment="1">
      <alignment vertical="top" wrapText="1"/>
    </xf>
    <xf numFmtId="0" fontId="5" fillId="0" borderId="1" xfId="0" applyFont="1" applyBorder="1" applyAlignment="1">
      <alignment horizontal="left" vertical="top" wrapText="1"/>
    </xf>
    <xf numFmtId="0" fontId="0" fillId="0" borderId="1" xfId="0" applyBorder="1" applyAlignment="1">
      <alignmen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165" fontId="1" fillId="0" borderId="1" xfId="0" applyNumberFormat="1" applyFont="1" applyBorder="1" applyAlignment="1">
      <alignment horizontal="left" vertical="top" wrapText="1"/>
    </xf>
    <xf numFmtId="0" fontId="1" fillId="0" borderId="38" xfId="0" applyFont="1" applyBorder="1" applyAlignment="1">
      <alignment horizontal="left" vertical="top" wrapText="1"/>
    </xf>
    <xf numFmtId="0" fontId="0" fillId="0" borderId="38" xfId="0" applyBorder="1" applyAlignment="1">
      <alignment vertical="top" wrapText="1"/>
    </xf>
    <xf numFmtId="0" fontId="8" fillId="0" borderId="0" xfId="0" applyFont="1" applyBorder="1" applyAlignment="1">
      <alignment vertical="top" wrapText="1"/>
    </xf>
    <xf numFmtId="0" fontId="0" fillId="0" borderId="0" xfId="0" applyAlignment="1">
      <alignment vertical="top" wrapText="1"/>
    </xf>
    <xf numFmtId="0" fontId="1" fillId="0" borderId="0" xfId="0" applyFont="1" applyAlignment="1">
      <alignment vertical="top" wrapText="1"/>
    </xf>
    <xf numFmtId="0" fontId="0" fillId="0" borderId="38" xfId="0" applyFont="1" applyBorder="1" applyAlignment="1">
      <alignment horizontal="left" vertical="top" wrapText="1"/>
    </xf>
    <xf numFmtId="0" fontId="1" fillId="0" borderId="16"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6" borderId="18"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33" xfId="0" applyFont="1" applyFill="1" applyBorder="1" applyAlignment="1">
      <alignment horizontal="left" vertical="center" wrapText="1"/>
    </xf>
    <xf numFmtId="0" fontId="1" fillId="6" borderId="30"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0" borderId="0" xfId="0" applyFont="1" applyAlignment="1">
      <alignment horizontal="left" vertical="top" wrapText="1"/>
    </xf>
    <xf numFmtId="0" fontId="0" fillId="0" borderId="0" xfId="0" applyAlignment="1">
      <alignment horizontal="left" vertical="top" wrapText="1"/>
    </xf>
    <xf numFmtId="0" fontId="1" fillId="6" borderId="16" xfId="0" applyFont="1" applyFill="1" applyBorder="1" applyAlignment="1">
      <alignment horizontal="left" vertical="center" wrapText="1"/>
    </xf>
    <xf numFmtId="0" fontId="1" fillId="6" borderId="34" xfId="0" applyFont="1" applyFill="1" applyBorder="1" applyAlignment="1">
      <alignment horizontal="left" vertical="center" wrapText="1"/>
    </xf>
    <xf numFmtId="0" fontId="1" fillId="6" borderId="31" xfId="0" applyFont="1" applyFill="1" applyBorder="1" applyAlignment="1">
      <alignment horizontal="left" vertical="center" wrapText="1"/>
    </xf>
    <xf numFmtId="0" fontId="1" fillId="6" borderId="2" xfId="0" applyFont="1" applyFill="1" applyBorder="1" applyAlignment="1">
      <alignment horizontal="left" vertical="center" wrapText="1"/>
    </xf>
    <xf numFmtId="165" fontId="1" fillId="0" borderId="3" xfId="0" applyNumberFormat="1" applyFont="1" applyBorder="1" applyAlignment="1">
      <alignment horizontal="left" vertical="top" wrapText="1"/>
    </xf>
    <xf numFmtId="165" fontId="0" fillId="0" borderId="5" xfId="0" applyNumberFormat="1" applyBorder="1" applyAlignment="1">
      <alignment horizontal="left" vertical="top" wrapText="1"/>
    </xf>
    <xf numFmtId="0" fontId="1" fillId="0" borderId="3" xfId="0" applyFont="1" applyBorder="1" applyAlignment="1">
      <alignment horizontal="left" vertical="top" wrapText="1"/>
    </xf>
    <xf numFmtId="0" fontId="0" fillId="0" borderId="5" xfId="0" applyBorder="1" applyAlignment="1">
      <alignment horizontal="left"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30"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30" xfId="0" applyFont="1" applyFill="1" applyBorder="1" applyAlignment="1">
      <alignment horizontal="center"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49" fontId="1" fillId="0" borderId="1" xfId="0" applyNumberFormat="1" applyFont="1" applyFill="1" applyBorder="1" applyAlignment="1">
      <alignment horizontal="left" vertical="top" wrapText="1"/>
    </xf>
    <xf numFmtId="0" fontId="1"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1" fillId="0" borderId="28" xfId="0" applyFont="1" applyBorder="1" applyAlignment="1">
      <alignment horizontal="left" vertical="top" wrapText="1"/>
    </xf>
    <xf numFmtId="49" fontId="16" fillId="4" borderId="26" xfId="0" applyNumberFormat="1" applyFont="1" applyFill="1" applyBorder="1" applyAlignment="1">
      <alignment horizontal="left" vertical="top" wrapText="1"/>
    </xf>
    <xf numFmtId="0" fontId="0" fillId="0" borderId="27" xfId="0" applyBorder="1" applyAlignment="1">
      <alignment horizontal="left"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20" xfId="0" applyFont="1" applyBorder="1" applyAlignment="1">
      <alignment horizontal="center" vertical="top" wrapText="1"/>
    </xf>
    <xf numFmtId="0" fontId="5" fillId="0" borderId="21" xfId="0" applyFont="1" applyBorder="1" applyAlignment="1">
      <alignment horizontal="center" vertical="top" wrapText="1"/>
    </xf>
    <xf numFmtId="0" fontId="1" fillId="0" borderId="22" xfId="0" applyFont="1" applyBorder="1" applyAlignment="1">
      <alignment horizontal="center" vertical="top" wrapText="1"/>
    </xf>
    <xf numFmtId="0" fontId="1" fillId="0" borderId="0" xfId="0" applyFont="1" applyFill="1" applyBorder="1" applyAlignment="1">
      <alignment horizontal="left" vertical="top" wrapText="1"/>
    </xf>
    <xf numFmtId="0" fontId="0" fillId="0" borderId="27" xfId="0" applyFill="1" applyBorder="1" applyAlignment="1">
      <alignment horizontal="left" vertical="top" wrapText="1"/>
    </xf>
  </cellXfs>
  <cellStyles count="3">
    <cellStyle name="Comma" xfId="1" builtinId="3"/>
    <cellStyle name="Normal" xfId="0" builtinId="0"/>
    <cellStyle name="Percent" xfId="2" builtinId="5"/>
  </cellStyles>
  <dxfs count="256">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70" formatCode="\ \ \ \ \ \ \ @"/>
      <fill>
        <patternFill>
          <bgColor theme="2"/>
        </patternFill>
      </fill>
      <border>
        <top style="thin">
          <color indexed="64"/>
        </top>
        <bottom style="thin">
          <color indexed="64"/>
        </bottom>
      </border>
    </dxf>
    <dxf>
      <font>
        <b val="0"/>
        <i/>
      </font>
      <numFmt numFmtId="171" formatCode="\ \ \ \ \ \ \ \ \ \ \ \ \ \ @"/>
    </dxf>
    <dxf>
      <fill>
        <patternFill>
          <bgColor theme="4" tint="0.3999450666829432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DC%20January%2016,%202020%20letter/%2322/SCDC%20Deliverables%20-%20Page%20copy%20(12.1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CDC%20PER%20-%20Legal%20Standards%20Cha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Budget%20and%20Planning\SC%20HOUSE%20OVERSIGHT%20COMMITTEE\FY18\Copy%20of%20SCDC%20-%20Laws%20Draft%20(0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harlesappleby\AppData\Local\Microsoft\Windows\INetCache\Content.Outlook\G82GJ4YA\Dept.%20of%20Corrections%20-%20PER%20Excel%20Charts%20(000000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harlesappleby\AppData\Local\Microsoft\Windows\INetCache\Content.Outlook\G82GJ4YA\Dept.%20of%20Corrections%20-%20Additional%20PER%20Excel%20Charts%20111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harlesappleby\AppData\Local\Microsoft\Windows\INetCache\Content.Outlook\G82GJ4YA\Dept.%20of%20Corrections%20-%20PER%20Excel%20Charts%20-%20with%20update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harlesappleby/AppData/Local/Microsoft/Windows/INetCache/Content.Outlook/G82GJ4YA/Dept.%20of%20Corrections%20-%20Additional%20PER%20Excel%20Charts%2011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8">
          <cell r="C8" t="str">
            <v>In Legal Standards Chart only</v>
          </cell>
        </row>
        <row r="9">
          <cell r="C9" t="str">
            <v>Office of the Director</v>
          </cell>
        </row>
        <row r="10">
          <cell r="C10" t="str">
            <v>Office of the Director</v>
          </cell>
        </row>
        <row r="11">
          <cell r="C11" t="str">
            <v>Administration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optio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option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egal Stds - from Acct. Report"/>
      <sheetName val="Legal Stds - draft from agency"/>
      <sheetName val="Deliverables"/>
      <sheetName val="Deliverables - Potential Harm"/>
      <sheetName val="Org. Units - from Org. Chart"/>
      <sheetName val="Org. Units - from outside chart"/>
      <sheetName val="ComprehensiveStrategic Finances"/>
      <sheetName val="Performance Measures"/>
      <sheetName val="Strategic Plan Summary"/>
      <sheetName val="Drop Down Options"/>
    </sheetNames>
    <sheetDataSet>
      <sheetData sheetId="0" refreshError="1"/>
      <sheetData sheetId="1"/>
      <sheetData sheetId="2"/>
      <sheetData sheetId="3"/>
      <sheetData sheetId="4"/>
      <sheetData sheetId="5"/>
      <sheetData sheetId="6"/>
      <sheetData sheetId="7">
        <row r="60">
          <cell r="C60">
            <v>37214679</v>
          </cell>
        </row>
        <row r="132">
          <cell r="C132">
            <v>300021033</v>
          </cell>
        </row>
        <row r="133">
          <cell r="C133">
            <v>92689478</v>
          </cell>
        </row>
        <row r="134">
          <cell r="C134">
            <v>10908163</v>
          </cell>
        </row>
        <row r="137">
          <cell r="C137">
            <v>44630061</v>
          </cell>
        </row>
        <row r="138">
          <cell r="C138">
            <v>43540806</v>
          </cell>
        </row>
        <row r="140">
          <cell r="C140">
            <v>27307323</v>
          </cell>
        </row>
        <row r="141">
          <cell r="C141">
            <v>614502</v>
          </cell>
        </row>
        <row r="142">
          <cell r="C142">
            <v>3814880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5"/>
  <sheetViews>
    <sheetView tabSelected="1" zoomScaleNormal="100" workbookViewId="0">
      <pane ySplit="5" topLeftCell="A6" activePane="bottomLeft" state="frozen"/>
      <selection pane="bottomLeft" activeCell="B3" sqref="B3:L3"/>
    </sheetView>
  </sheetViews>
  <sheetFormatPr defaultColWidth="9.28515625" defaultRowHeight="12.75" x14ac:dyDescent="0.2"/>
  <cols>
    <col min="1" max="1" width="7.42578125" style="249" bestFit="1" customWidth="1"/>
    <col min="2" max="2" width="75.42578125" style="250" customWidth="1"/>
    <col min="3" max="3" width="18.7109375" style="250" customWidth="1"/>
    <col min="4" max="4" width="11" style="250" customWidth="1"/>
    <col min="5" max="5" width="39" style="250" bestFit="1" customWidth="1"/>
    <col min="6" max="6" width="17.42578125" style="81" customWidth="1"/>
    <col min="7" max="7" width="11.28515625" style="81" customWidth="1"/>
    <col min="8" max="8" width="10.7109375" style="81" customWidth="1"/>
    <col min="9" max="9" width="12.42578125" style="81" customWidth="1"/>
    <col min="10" max="10" width="14.28515625" style="81" customWidth="1"/>
    <col min="11" max="11" width="12.7109375" style="81" customWidth="1"/>
    <col min="12" max="12" width="30.28515625" style="20" customWidth="1"/>
    <col min="13" max="16384" width="9.28515625" style="250"/>
  </cols>
  <sheetData>
    <row r="1" spans="1:12" x14ac:dyDescent="0.2">
      <c r="B1" s="295" t="s">
        <v>2348</v>
      </c>
      <c r="C1" s="257"/>
    </row>
    <row r="2" spans="1:12" x14ac:dyDescent="0.2">
      <c r="B2" s="295" t="s">
        <v>2349</v>
      </c>
      <c r="C2" s="258"/>
    </row>
    <row r="3" spans="1:12" ht="29.25" customHeight="1" x14ac:dyDescent="0.2">
      <c r="B3" s="371" t="s">
        <v>2152</v>
      </c>
      <c r="C3" s="372"/>
      <c r="D3" s="372"/>
      <c r="E3" s="372"/>
      <c r="F3" s="372"/>
      <c r="G3" s="372"/>
      <c r="H3" s="372"/>
      <c r="I3" s="372"/>
      <c r="J3" s="372"/>
      <c r="K3" s="372"/>
      <c r="L3" s="372"/>
    </row>
    <row r="4" spans="1:12" x14ac:dyDescent="0.2">
      <c r="B4" s="335"/>
    </row>
    <row r="5" spans="1:12" ht="89.25" x14ac:dyDescent="0.2">
      <c r="A5" s="254" t="s">
        <v>5</v>
      </c>
      <c r="B5" s="255" t="s">
        <v>25</v>
      </c>
      <c r="C5" s="255" t="s">
        <v>1515</v>
      </c>
      <c r="D5" s="255" t="s">
        <v>1514</v>
      </c>
      <c r="E5" s="255" t="s">
        <v>1516</v>
      </c>
      <c r="F5" s="256" t="s">
        <v>975</v>
      </c>
      <c r="G5" s="256" t="s">
        <v>976</v>
      </c>
      <c r="H5" s="256" t="s">
        <v>977</v>
      </c>
      <c r="I5" s="256" t="s">
        <v>978</v>
      </c>
      <c r="J5" s="256" t="s">
        <v>979</v>
      </c>
      <c r="K5" s="256" t="s">
        <v>980</v>
      </c>
      <c r="L5" s="26" t="s">
        <v>981</v>
      </c>
    </row>
    <row r="6" spans="1:12" s="252" customFormat="1" ht="25.5" x14ac:dyDescent="0.2">
      <c r="A6" s="354">
        <v>1</v>
      </c>
      <c r="B6" s="3" t="s">
        <v>1725</v>
      </c>
      <c r="C6" s="3" t="s">
        <v>982</v>
      </c>
      <c r="D6" s="3" t="s">
        <v>187</v>
      </c>
      <c r="E6" s="3" t="s">
        <v>888</v>
      </c>
      <c r="F6" s="2" t="s">
        <v>11</v>
      </c>
      <c r="G6" s="2" t="s">
        <v>11</v>
      </c>
      <c r="H6" s="2" t="s">
        <v>11</v>
      </c>
      <c r="I6" s="2" t="s">
        <v>11</v>
      </c>
      <c r="J6" s="2" t="s">
        <v>11</v>
      </c>
      <c r="K6" s="2" t="s">
        <v>12</v>
      </c>
      <c r="L6" s="353"/>
    </row>
    <row r="7" spans="1:12" s="252" customFormat="1" ht="25.5" x14ac:dyDescent="0.2">
      <c r="A7" s="354">
        <v>1.1000000000000001</v>
      </c>
      <c r="B7" s="3" t="s">
        <v>1721</v>
      </c>
      <c r="C7" s="3" t="s">
        <v>266</v>
      </c>
      <c r="D7" s="3" t="s">
        <v>187</v>
      </c>
      <c r="E7" s="3" t="s">
        <v>888</v>
      </c>
      <c r="F7" s="2" t="s">
        <v>11</v>
      </c>
      <c r="G7" s="2" t="s">
        <v>11</v>
      </c>
      <c r="H7" s="2" t="s">
        <v>11</v>
      </c>
      <c r="I7" s="2" t="s">
        <v>11</v>
      </c>
      <c r="J7" s="2" t="s">
        <v>11</v>
      </c>
      <c r="K7" s="2" t="s">
        <v>12</v>
      </c>
      <c r="L7" s="353"/>
    </row>
    <row r="8" spans="1:12" s="252" customFormat="1" ht="25.5" x14ac:dyDescent="0.2">
      <c r="A8" s="354">
        <v>1.2</v>
      </c>
      <c r="B8" s="3" t="s">
        <v>1722</v>
      </c>
      <c r="C8" s="3" t="s">
        <v>507</v>
      </c>
      <c r="D8" s="3" t="s">
        <v>188</v>
      </c>
      <c r="E8" s="3" t="s">
        <v>888</v>
      </c>
      <c r="F8" s="2" t="s">
        <v>11</v>
      </c>
      <c r="G8" s="2" t="s">
        <v>11</v>
      </c>
      <c r="H8" s="2" t="s">
        <v>11</v>
      </c>
      <c r="I8" s="2" t="s">
        <v>11</v>
      </c>
      <c r="J8" s="2" t="s">
        <v>11</v>
      </c>
      <c r="K8" s="2" t="s">
        <v>12</v>
      </c>
      <c r="L8" s="353"/>
    </row>
    <row r="9" spans="1:12" s="252" customFormat="1" ht="38.25" x14ac:dyDescent="0.2">
      <c r="A9" s="354">
        <v>1.3</v>
      </c>
      <c r="B9" s="3" t="s">
        <v>985</v>
      </c>
      <c r="C9" s="3" t="s">
        <v>986</v>
      </c>
      <c r="D9" s="3" t="s">
        <v>187</v>
      </c>
      <c r="E9" s="3" t="s">
        <v>888</v>
      </c>
      <c r="F9" s="2" t="s">
        <v>11</v>
      </c>
      <c r="G9" s="2" t="s">
        <v>11</v>
      </c>
      <c r="H9" s="2" t="s">
        <v>11</v>
      </c>
      <c r="I9" s="2" t="s">
        <v>11</v>
      </c>
      <c r="J9" s="2" t="s">
        <v>11</v>
      </c>
      <c r="K9" s="2" t="s">
        <v>12</v>
      </c>
      <c r="L9" s="353"/>
    </row>
    <row r="10" spans="1:12" s="252" customFormat="1" ht="25.5" x14ac:dyDescent="0.2">
      <c r="A10" s="354">
        <v>1.4</v>
      </c>
      <c r="B10" s="3" t="s">
        <v>1723</v>
      </c>
      <c r="C10" s="3" t="s">
        <v>269</v>
      </c>
      <c r="D10" s="3" t="s">
        <v>188</v>
      </c>
      <c r="E10" s="3" t="s">
        <v>888</v>
      </c>
      <c r="F10" s="2" t="s">
        <v>11</v>
      </c>
      <c r="G10" s="2" t="s">
        <v>11</v>
      </c>
      <c r="H10" s="2" t="s">
        <v>11</v>
      </c>
      <c r="I10" s="2" t="s">
        <v>11</v>
      </c>
      <c r="J10" s="2" t="s">
        <v>11</v>
      </c>
      <c r="K10" s="2" t="s">
        <v>12</v>
      </c>
      <c r="L10" s="353"/>
    </row>
    <row r="11" spans="1:12" s="252" customFormat="1" ht="25.5" x14ac:dyDescent="0.2">
      <c r="A11" s="354">
        <v>2</v>
      </c>
      <c r="B11" s="3" t="s">
        <v>1724</v>
      </c>
      <c r="C11" s="3" t="s">
        <v>511</v>
      </c>
      <c r="D11" s="3" t="s">
        <v>188</v>
      </c>
      <c r="E11" s="3" t="s">
        <v>888</v>
      </c>
      <c r="F11" s="2" t="s">
        <v>11</v>
      </c>
      <c r="G11" s="2" t="s">
        <v>11</v>
      </c>
      <c r="H11" s="2" t="s">
        <v>11</v>
      </c>
      <c r="I11" s="2" t="s">
        <v>11</v>
      </c>
      <c r="J11" s="2" t="s">
        <v>11</v>
      </c>
      <c r="K11" s="2" t="s">
        <v>12</v>
      </c>
      <c r="L11" s="353"/>
    </row>
    <row r="12" spans="1:12" s="252" customFormat="1" ht="25.5" x14ac:dyDescent="0.2">
      <c r="A12" s="354">
        <v>2.1</v>
      </c>
      <c r="B12" s="3" t="s">
        <v>987</v>
      </c>
      <c r="C12" s="3" t="s">
        <v>988</v>
      </c>
      <c r="D12" s="3" t="s">
        <v>187</v>
      </c>
      <c r="E12" s="3" t="s">
        <v>888</v>
      </c>
      <c r="F12" s="2" t="s">
        <v>11</v>
      </c>
      <c r="G12" s="2" t="s">
        <v>11</v>
      </c>
      <c r="H12" s="2" t="s">
        <v>11</v>
      </c>
      <c r="I12" s="2" t="s">
        <v>11</v>
      </c>
      <c r="J12" s="2" t="s">
        <v>11</v>
      </c>
      <c r="K12" s="2" t="s">
        <v>12</v>
      </c>
      <c r="L12" s="353"/>
    </row>
    <row r="13" spans="1:12" s="252" customFormat="1" ht="25.5" x14ac:dyDescent="0.2">
      <c r="A13" s="354">
        <v>2.2999999999999998</v>
      </c>
      <c r="B13" s="3" t="s">
        <v>1726</v>
      </c>
      <c r="C13" s="3" t="s">
        <v>266</v>
      </c>
      <c r="D13" s="3" t="s">
        <v>188</v>
      </c>
      <c r="E13" s="3" t="s">
        <v>888</v>
      </c>
      <c r="F13" s="2" t="s">
        <v>11</v>
      </c>
      <c r="G13" s="2" t="s">
        <v>11</v>
      </c>
      <c r="H13" s="2" t="s">
        <v>11</v>
      </c>
      <c r="I13" s="2" t="s">
        <v>11</v>
      </c>
      <c r="J13" s="2" t="s">
        <v>11</v>
      </c>
      <c r="K13" s="2" t="s">
        <v>12</v>
      </c>
      <c r="L13" s="353"/>
    </row>
    <row r="14" spans="1:12" s="252" customFormat="1" ht="89.25" x14ac:dyDescent="0.2">
      <c r="A14" s="354">
        <v>2.4</v>
      </c>
      <c r="B14" s="3" t="s">
        <v>1517</v>
      </c>
      <c r="C14" s="3" t="s">
        <v>265</v>
      </c>
      <c r="D14" s="3" t="s">
        <v>188</v>
      </c>
      <c r="E14" s="3" t="s">
        <v>377</v>
      </c>
      <c r="F14" s="2" t="s">
        <v>11</v>
      </c>
      <c r="G14" s="2" t="s">
        <v>11</v>
      </c>
      <c r="H14" s="2" t="s">
        <v>11</v>
      </c>
      <c r="I14" s="2" t="s">
        <v>11</v>
      </c>
      <c r="J14" s="2" t="s">
        <v>11</v>
      </c>
      <c r="K14" s="2" t="s">
        <v>12</v>
      </c>
      <c r="L14" s="353"/>
    </row>
    <row r="15" spans="1:12" s="252" customFormat="1" ht="38.25" x14ac:dyDescent="0.2">
      <c r="A15" s="354">
        <v>2.5</v>
      </c>
      <c r="B15" s="3" t="s">
        <v>1518</v>
      </c>
      <c r="C15" s="3" t="s">
        <v>265</v>
      </c>
      <c r="D15" s="3" t="s">
        <v>188</v>
      </c>
      <c r="E15" s="3" t="s">
        <v>377</v>
      </c>
      <c r="F15" s="2" t="s">
        <v>11</v>
      </c>
      <c r="G15" s="2" t="s">
        <v>11</v>
      </c>
      <c r="H15" s="2" t="s">
        <v>11</v>
      </c>
      <c r="I15" s="2" t="s">
        <v>11</v>
      </c>
      <c r="J15" s="2" t="s">
        <v>11</v>
      </c>
      <c r="K15" s="2" t="s">
        <v>12</v>
      </c>
      <c r="L15" s="353"/>
    </row>
    <row r="16" spans="1:12" s="252" customFormat="1" ht="38.25" x14ac:dyDescent="0.2">
      <c r="A16" s="354">
        <v>2.6</v>
      </c>
      <c r="B16" s="3" t="s">
        <v>991</v>
      </c>
      <c r="C16" s="3" t="s">
        <v>992</v>
      </c>
      <c r="D16" s="3" t="s">
        <v>187</v>
      </c>
      <c r="E16" s="3" t="s">
        <v>1016</v>
      </c>
      <c r="F16" s="2" t="s">
        <v>11</v>
      </c>
      <c r="G16" s="2" t="s">
        <v>11</v>
      </c>
      <c r="H16" s="2" t="s">
        <v>11</v>
      </c>
      <c r="I16" s="2" t="s">
        <v>11</v>
      </c>
      <c r="J16" s="2" t="s">
        <v>11</v>
      </c>
      <c r="K16" s="2" t="s">
        <v>12</v>
      </c>
      <c r="L16" s="353"/>
    </row>
    <row r="17" spans="1:12" s="252" customFormat="1" ht="63.75" x14ac:dyDescent="0.2">
      <c r="A17" s="354">
        <v>2.7</v>
      </c>
      <c r="B17" s="3" t="s">
        <v>1519</v>
      </c>
      <c r="C17" s="3" t="s">
        <v>993</v>
      </c>
      <c r="D17" s="3" t="s">
        <v>187</v>
      </c>
      <c r="E17" s="3" t="s">
        <v>888</v>
      </c>
      <c r="F17" s="2" t="s">
        <v>11</v>
      </c>
      <c r="G17" s="2" t="s">
        <v>11</v>
      </c>
      <c r="H17" s="2" t="s">
        <v>11</v>
      </c>
      <c r="I17" s="2" t="s">
        <v>11</v>
      </c>
      <c r="J17" s="2" t="s">
        <v>11</v>
      </c>
      <c r="K17" s="2" t="s">
        <v>12</v>
      </c>
      <c r="L17" s="353"/>
    </row>
    <row r="18" spans="1:12" s="252" customFormat="1" ht="38.25" x14ac:dyDescent="0.2">
      <c r="A18" s="354">
        <v>2.8</v>
      </c>
      <c r="B18" s="3" t="s">
        <v>994</v>
      </c>
      <c r="C18" s="3" t="s">
        <v>993</v>
      </c>
      <c r="D18" s="3" t="s">
        <v>187</v>
      </c>
      <c r="E18" s="3" t="s">
        <v>888</v>
      </c>
      <c r="F18" s="2" t="s">
        <v>11</v>
      </c>
      <c r="G18" s="2" t="s">
        <v>11</v>
      </c>
      <c r="H18" s="2" t="s">
        <v>11</v>
      </c>
      <c r="I18" s="2" t="s">
        <v>11</v>
      </c>
      <c r="J18" s="2" t="s">
        <v>11</v>
      </c>
      <c r="K18" s="2" t="s">
        <v>12</v>
      </c>
      <c r="L18" s="353"/>
    </row>
    <row r="19" spans="1:12" s="252" customFormat="1" ht="38.25" x14ac:dyDescent="0.2">
      <c r="A19" s="354">
        <v>2.9</v>
      </c>
      <c r="B19" s="3" t="s">
        <v>995</v>
      </c>
      <c r="C19" s="3" t="s">
        <v>996</v>
      </c>
      <c r="D19" s="3" t="s">
        <v>188</v>
      </c>
      <c r="E19" s="3" t="s">
        <v>888</v>
      </c>
      <c r="F19" s="2" t="s">
        <v>11</v>
      </c>
      <c r="G19" s="2" t="s">
        <v>11</v>
      </c>
      <c r="H19" s="2" t="s">
        <v>11</v>
      </c>
      <c r="I19" s="2" t="s">
        <v>11</v>
      </c>
      <c r="J19" s="2" t="s">
        <v>11</v>
      </c>
      <c r="K19" s="2" t="s">
        <v>11</v>
      </c>
      <c r="L19" s="353"/>
    </row>
    <row r="20" spans="1:12" s="252" customFormat="1" ht="38.25" x14ac:dyDescent="0.2">
      <c r="A20" s="354">
        <v>2.91</v>
      </c>
      <c r="B20" s="3" t="s">
        <v>997</v>
      </c>
      <c r="C20" s="3" t="s">
        <v>996</v>
      </c>
      <c r="D20" s="3" t="s">
        <v>187</v>
      </c>
      <c r="E20" s="3" t="s">
        <v>888</v>
      </c>
      <c r="F20" s="2" t="s">
        <v>11</v>
      </c>
      <c r="G20" s="2" t="s">
        <v>11</v>
      </c>
      <c r="H20" s="2" t="s">
        <v>11</v>
      </c>
      <c r="I20" s="2" t="s">
        <v>11</v>
      </c>
      <c r="J20" s="2" t="s">
        <v>11</v>
      </c>
      <c r="K20" s="2" t="s">
        <v>11</v>
      </c>
      <c r="L20" s="353"/>
    </row>
    <row r="21" spans="1:12" s="252" customFormat="1" ht="38.25" x14ac:dyDescent="0.2">
      <c r="A21" s="354">
        <v>2.92</v>
      </c>
      <c r="B21" s="3" t="s">
        <v>998</v>
      </c>
      <c r="C21" s="3" t="s">
        <v>999</v>
      </c>
      <c r="D21" s="3" t="s">
        <v>188</v>
      </c>
      <c r="E21" s="3" t="s">
        <v>933</v>
      </c>
      <c r="F21" s="2" t="s">
        <v>11</v>
      </c>
      <c r="G21" s="2" t="s">
        <v>11</v>
      </c>
      <c r="H21" s="2" t="s">
        <v>11</v>
      </c>
      <c r="I21" s="2" t="s">
        <v>11</v>
      </c>
      <c r="J21" s="2" t="s">
        <v>11</v>
      </c>
      <c r="K21" s="2" t="s">
        <v>12</v>
      </c>
      <c r="L21" s="353"/>
    </row>
    <row r="22" spans="1:12" s="252" customFormat="1" ht="25.5" x14ac:dyDescent="0.2">
      <c r="A22" s="354">
        <v>3</v>
      </c>
      <c r="B22" s="3" t="s">
        <v>1727</v>
      </c>
      <c r="C22" s="3" t="s">
        <v>1000</v>
      </c>
      <c r="D22" s="3"/>
      <c r="E22" s="3" t="s">
        <v>888</v>
      </c>
      <c r="F22" s="2" t="s">
        <v>11</v>
      </c>
      <c r="G22" s="2" t="s">
        <v>11</v>
      </c>
      <c r="H22" s="2" t="s">
        <v>11</v>
      </c>
      <c r="I22" s="2" t="s">
        <v>11</v>
      </c>
      <c r="J22" s="2" t="s">
        <v>11</v>
      </c>
      <c r="K22" s="2" t="s">
        <v>12</v>
      </c>
      <c r="L22" s="353"/>
    </row>
    <row r="23" spans="1:12" s="252" customFormat="1" ht="38.25" x14ac:dyDescent="0.2">
      <c r="A23" s="354">
        <v>3.1</v>
      </c>
      <c r="B23" s="3" t="s">
        <v>2361</v>
      </c>
      <c r="C23" s="3" t="s">
        <v>832</v>
      </c>
      <c r="D23" s="3" t="s">
        <v>187</v>
      </c>
      <c r="E23" s="3" t="s">
        <v>888</v>
      </c>
      <c r="F23" s="2" t="s">
        <v>11</v>
      </c>
      <c r="G23" s="2" t="s">
        <v>11</v>
      </c>
      <c r="H23" s="2" t="s">
        <v>11</v>
      </c>
      <c r="I23" s="2" t="s">
        <v>11</v>
      </c>
      <c r="J23" s="2" t="s">
        <v>11</v>
      </c>
      <c r="K23" s="2" t="s">
        <v>12</v>
      </c>
      <c r="L23" s="353"/>
    </row>
    <row r="24" spans="1:12" s="252" customFormat="1" ht="38.25" x14ac:dyDescent="0.2">
      <c r="A24" s="354">
        <v>3.2</v>
      </c>
      <c r="B24" s="3" t="s">
        <v>1520</v>
      </c>
      <c r="C24" s="3" t="s">
        <v>824</v>
      </c>
      <c r="D24" s="3" t="s">
        <v>187</v>
      </c>
      <c r="E24" s="3" t="s">
        <v>888</v>
      </c>
      <c r="F24" s="2" t="s">
        <v>11</v>
      </c>
      <c r="G24" s="2" t="s">
        <v>11</v>
      </c>
      <c r="H24" s="2" t="s">
        <v>11</v>
      </c>
      <c r="I24" s="2" t="s">
        <v>11</v>
      </c>
      <c r="J24" s="2" t="s">
        <v>11</v>
      </c>
      <c r="K24" s="2" t="s">
        <v>12</v>
      </c>
      <c r="L24" s="353"/>
    </row>
    <row r="25" spans="1:12" s="252" customFormat="1" ht="25.5" x14ac:dyDescent="0.2">
      <c r="A25" s="354">
        <v>3.3</v>
      </c>
      <c r="B25" s="3" t="s">
        <v>1521</v>
      </c>
      <c r="C25" s="3" t="s">
        <v>824</v>
      </c>
      <c r="D25" s="3" t="s">
        <v>187</v>
      </c>
      <c r="E25" s="3" t="s">
        <v>888</v>
      </c>
      <c r="F25" s="2" t="s">
        <v>11</v>
      </c>
      <c r="G25" s="2" t="s">
        <v>11</v>
      </c>
      <c r="H25" s="2" t="s">
        <v>11</v>
      </c>
      <c r="I25" s="2" t="s">
        <v>11</v>
      </c>
      <c r="J25" s="2" t="s">
        <v>11</v>
      </c>
      <c r="K25" s="2" t="s">
        <v>12</v>
      </c>
      <c r="L25" s="353"/>
    </row>
    <row r="26" spans="1:12" s="252" customFormat="1" ht="38.25" x14ac:dyDescent="0.2">
      <c r="A26" s="354">
        <v>3.4</v>
      </c>
      <c r="B26" s="3" t="s">
        <v>1002</v>
      </c>
      <c r="C26" s="3" t="s">
        <v>1003</v>
      </c>
      <c r="D26" s="3" t="s">
        <v>187</v>
      </c>
      <c r="E26" s="3" t="s">
        <v>888</v>
      </c>
      <c r="F26" s="2" t="s">
        <v>11</v>
      </c>
      <c r="G26" s="2" t="s">
        <v>11</v>
      </c>
      <c r="H26" s="2" t="s">
        <v>11</v>
      </c>
      <c r="I26" s="2" t="s">
        <v>11</v>
      </c>
      <c r="J26" s="2" t="s">
        <v>11</v>
      </c>
      <c r="K26" s="2" t="s">
        <v>12</v>
      </c>
      <c r="L26" s="353"/>
    </row>
    <row r="27" spans="1:12" s="252" customFormat="1" ht="38.25" x14ac:dyDescent="0.2">
      <c r="A27" s="354">
        <v>3.5</v>
      </c>
      <c r="B27" s="3" t="s">
        <v>1004</v>
      </c>
      <c r="C27" s="3" t="s">
        <v>1005</v>
      </c>
      <c r="D27" s="3" t="s">
        <v>188</v>
      </c>
      <c r="E27" s="3" t="s">
        <v>888</v>
      </c>
      <c r="F27" s="2" t="s">
        <v>11</v>
      </c>
      <c r="G27" s="2" t="s">
        <v>11</v>
      </c>
      <c r="H27" s="2" t="s">
        <v>11</v>
      </c>
      <c r="I27" s="2" t="s">
        <v>11</v>
      </c>
      <c r="J27" s="2" t="s">
        <v>11</v>
      </c>
      <c r="K27" s="2" t="s">
        <v>12</v>
      </c>
      <c r="L27" s="353"/>
    </row>
    <row r="28" spans="1:12" s="252" customFormat="1" ht="63.75" x14ac:dyDescent="0.2">
      <c r="A28" s="354">
        <v>3.6</v>
      </c>
      <c r="B28" s="3" t="s">
        <v>1522</v>
      </c>
      <c r="C28" s="3" t="s">
        <v>824</v>
      </c>
      <c r="D28" s="3" t="s">
        <v>187</v>
      </c>
      <c r="E28" s="3" t="s">
        <v>888</v>
      </c>
      <c r="F28" s="2" t="s">
        <v>11</v>
      </c>
      <c r="G28" s="2" t="s">
        <v>11</v>
      </c>
      <c r="H28" s="2" t="s">
        <v>11</v>
      </c>
      <c r="I28" s="2" t="s">
        <v>11</v>
      </c>
      <c r="J28" s="2" t="s">
        <v>11</v>
      </c>
      <c r="K28" s="2" t="s">
        <v>12</v>
      </c>
      <c r="L28" s="353"/>
    </row>
    <row r="29" spans="1:12" s="252" customFormat="1" ht="51" x14ac:dyDescent="0.2">
      <c r="A29" s="354">
        <v>3.7</v>
      </c>
      <c r="B29" s="3" t="s">
        <v>1523</v>
      </c>
      <c r="C29" s="3" t="s">
        <v>824</v>
      </c>
      <c r="D29" s="3" t="s">
        <v>187</v>
      </c>
      <c r="E29" s="3" t="s">
        <v>888</v>
      </c>
      <c r="F29" s="2" t="s">
        <v>11</v>
      </c>
      <c r="G29" s="2" t="s">
        <v>11</v>
      </c>
      <c r="H29" s="2" t="s">
        <v>11</v>
      </c>
      <c r="I29" s="2" t="s">
        <v>11</v>
      </c>
      <c r="J29" s="2" t="s">
        <v>11</v>
      </c>
      <c r="K29" s="2" t="s">
        <v>12</v>
      </c>
      <c r="L29" s="353"/>
    </row>
    <row r="30" spans="1:12" s="252" customFormat="1" ht="153" x14ac:dyDescent="0.2">
      <c r="A30" s="354">
        <v>3.8</v>
      </c>
      <c r="B30" s="3" t="s">
        <v>1524</v>
      </c>
      <c r="C30" s="3" t="s">
        <v>822</v>
      </c>
      <c r="D30" s="3" t="s">
        <v>187</v>
      </c>
      <c r="E30" s="3" t="s">
        <v>888</v>
      </c>
      <c r="F30" s="2" t="s">
        <v>11</v>
      </c>
      <c r="G30" s="2" t="s">
        <v>11</v>
      </c>
      <c r="H30" s="2" t="s">
        <v>11</v>
      </c>
      <c r="I30" s="2" t="s">
        <v>11</v>
      </c>
      <c r="J30" s="2" t="s">
        <v>11</v>
      </c>
      <c r="K30" s="2" t="s">
        <v>12</v>
      </c>
      <c r="L30" s="353"/>
    </row>
    <row r="31" spans="1:12" s="252" customFormat="1" ht="38.25" x14ac:dyDescent="0.2">
      <c r="A31" s="354">
        <v>3.9</v>
      </c>
      <c r="B31" s="3" t="s">
        <v>1525</v>
      </c>
      <c r="C31" s="3" t="s">
        <v>1006</v>
      </c>
      <c r="D31" s="3" t="s">
        <v>187</v>
      </c>
      <c r="E31" s="3" t="s">
        <v>888</v>
      </c>
      <c r="F31" s="2" t="s">
        <v>11</v>
      </c>
      <c r="G31" s="2" t="s">
        <v>11</v>
      </c>
      <c r="H31" s="2" t="s">
        <v>11</v>
      </c>
      <c r="I31" s="2" t="s">
        <v>11</v>
      </c>
      <c r="J31" s="2" t="s">
        <v>11</v>
      </c>
      <c r="K31" s="2" t="s">
        <v>12</v>
      </c>
      <c r="L31" s="353"/>
    </row>
    <row r="32" spans="1:12" s="252" customFormat="1" ht="38.25" x14ac:dyDescent="0.2">
      <c r="A32" s="354">
        <v>3.91</v>
      </c>
      <c r="B32" s="3" t="s">
        <v>1007</v>
      </c>
      <c r="C32" s="3" t="s">
        <v>1006</v>
      </c>
      <c r="D32" s="3" t="s">
        <v>187</v>
      </c>
      <c r="E32" s="3" t="s">
        <v>888</v>
      </c>
      <c r="F32" s="2" t="s">
        <v>11</v>
      </c>
      <c r="G32" s="2" t="s">
        <v>11</v>
      </c>
      <c r="H32" s="2" t="s">
        <v>11</v>
      </c>
      <c r="I32" s="2" t="s">
        <v>11</v>
      </c>
      <c r="J32" s="2" t="s">
        <v>11</v>
      </c>
      <c r="K32" s="2" t="s">
        <v>12</v>
      </c>
      <c r="L32" s="353"/>
    </row>
    <row r="33" spans="1:12" s="252" customFormat="1" ht="38.25" x14ac:dyDescent="0.2">
      <c r="A33" s="354">
        <v>3.92</v>
      </c>
      <c r="B33" s="3" t="s">
        <v>1008</v>
      </c>
      <c r="C33" s="3" t="s">
        <v>1006</v>
      </c>
      <c r="D33" s="3" t="s">
        <v>187</v>
      </c>
      <c r="E33" s="3" t="s">
        <v>888</v>
      </c>
      <c r="F33" s="2" t="s">
        <v>11</v>
      </c>
      <c r="G33" s="2" t="s">
        <v>11</v>
      </c>
      <c r="H33" s="2" t="s">
        <v>11</v>
      </c>
      <c r="I33" s="2" t="s">
        <v>11</v>
      </c>
      <c r="J33" s="2" t="s">
        <v>11</v>
      </c>
      <c r="K33" s="2" t="s">
        <v>12</v>
      </c>
      <c r="L33" s="353"/>
    </row>
    <row r="34" spans="1:12" s="252" customFormat="1" ht="38.25" x14ac:dyDescent="0.2">
      <c r="A34" s="354">
        <v>3.93</v>
      </c>
      <c r="B34" s="3" t="s">
        <v>1009</v>
      </c>
      <c r="C34" s="3" t="s">
        <v>1010</v>
      </c>
      <c r="D34" s="3" t="s">
        <v>187</v>
      </c>
      <c r="E34" s="3" t="s">
        <v>888</v>
      </c>
      <c r="F34" s="2" t="s">
        <v>11</v>
      </c>
      <c r="G34" s="2" t="s">
        <v>11</v>
      </c>
      <c r="H34" s="2" t="s">
        <v>11</v>
      </c>
      <c r="I34" s="2" t="s">
        <v>11</v>
      </c>
      <c r="J34" s="2" t="s">
        <v>11</v>
      </c>
      <c r="K34" s="2" t="s">
        <v>12</v>
      </c>
      <c r="L34" s="353"/>
    </row>
    <row r="35" spans="1:12" s="252" customFormat="1" ht="51" x14ac:dyDescent="0.2">
      <c r="A35" s="354">
        <v>3.94</v>
      </c>
      <c r="B35" s="3" t="s">
        <v>1526</v>
      </c>
      <c r="C35" s="3" t="s">
        <v>1010</v>
      </c>
      <c r="D35" s="3" t="s">
        <v>187</v>
      </c>
      <c r="E35" s="3" t="s">
        <v>888</v>
      </c>
      <c r="F35" s="2" t="s">
        <v>11</v>
      </c>
      <c r="G35" s="2" t="s">
        <v>11</v>
      </c>
      <c r="H35" s="2" t="s">
        <v>11</v>
      </c>
      <c r="I35" s="2" t="s">
        <v>11</v>
      </c>
      <c r="J35" s="2" t="s">
        <v>11</v>
      </c>
      <c r="K35" s="2" t="s">
        <v>12</v>
      </c>
      <c r="L35" s="353"/>
    </row>
    <row r="36" spans="1:12" s="252" customFormat="1" ht="38.25" x14ac:dyDescent="0.2">
      <c r="A36" s="354">
        <v>3.95</v>
      </c>
      <c r="B36" s="3" t="s">
        <v>1011</v>
      </c>
      <c r="C36" s="3" t="s">
        <v>1012</v>
      </c>
      <c r="D36" s="3" t="s">
        <v>187</v>
      </c>
      <c r="E36" s="3" t="s">
        <v>888</v>
      </c>
      <c r="F36" s="2" t="s">
        <v>11</v>
      </c>
      <c r="G36" s="2" t="s">
        <v>11</v>
      </c>
      <c r="H36" s="2" t="s">
        <v>11</v>
      </c>
      <c r="I36" s="2" t="s">
        <v>11</v>
      </c>
      <c r="J36" s="2" t="s">
        <v>11</v>
      </c>
      <c r="K36" s="2" t="s">
        <v>12</v>
      </c>
      <c r="L36" s="353"/>
    </row>
    <row r="37" spans="1:12" s="252" customFormat="1" ht="38.25" x14ac:dyDescent="0.2">
      <c r="A37" s="354">
        <v>3.96</v>
      </c>
      <c r="B37" s="3" t="s">
        <v>1013</v>
      </c>
      <c r="C37" s="3" t="s">
        <v>1012</v>
      </c>
      <c r="D37" s="3" t="s">
        <v>188</v>
      </c>
      <c r="E37" s="3" t="s">
        <v>888</v>
      </c>
      <c r="F37" s="2" t="s">
        <v>11</v>
      </c>
      <c r="G37" s="2" t="s">
        <v>11</v>
      </c>
      <c r="H37" s="2" t="s">
        <v>11</v>
      </c>
      <c r="I37" s="2" t="s">
        <v>11</v>
      </c>
      <c r="J37" s="2" t="s">
        <v>11</v>
      </c>
      <c r="K37" s="2" t="s">
        <v>12</v>
      </c>
      <c r="L37" s="353"/>
    </row>
    <row r="38" spans="1:12" s="252" customFormat="1" ht="76.5" x14ac:dyDescent="0.2">
      <c r="A38" s="354">
        <v>3.97</v>
      </c>
      <c r="B38" s="3" t="s">
        <v>1527</v>
      </c>
      <c r="C38" s="3" t="s">
        <v>1012</v>
      </c>
      <c r="D38" s="3" t="s">
        <v>187</v>
      </c>
      <c r="E38" s="3" t="s">
        <v>888</v>
      </c>
      <c r="F38" s="2" t="s">
        <v>11</v>
      </c>
      <c r="G38" s="2" t="s">
        <v>11</v>
      </c>
      <c r="H38" s="2" t="s">
        <v>11</v>
      </c>
      <c r="I38" s="2" t="s">
        <v>11</v>
      </c>
      <c r="J38" s="2" t="s">
        <v>11</v>
      </c>
      <c r="K38" s="2" t="s">
        <v>12</v>
      </c>
      <c r="L38" s="353"/>
    </row>
    <row r="39" spans="1:12" s="252" customFormat="1" ht="38.25" x14ac:dyDescent="0.2">
      <c r="A39" s="354">
        <v>3.98</v>
      </c>
      <c r="B39" s="3" t="s">
        <v>1014</v>
      </c>
      <c r="C39" s="3" t="s">
        <v>1015</v>
      </c>
      <c r="D39" s="3" t="s">
        <v>187</v>
      </c>
      <c r="E39" s="3" t="s">
        <v>888</v>
      </c>
      <c r="F39" s="2" t="s">
        <v>11</v>
      </c>
      <c r="G39" s="2" t="s">
        <v>11</v>
      </c>
      <c r="H39" s="2" t="s">
        <v>11</v>
      </c>
      <c r="I39" s="2" t="s">
        <v>11</v>
      </c>
      <c r="J39" s="2" t="s">
        <v>11</v>
      </c>
      <c r="K39" s="2" t="s">
        <v>12</v>
      </c>
      <c r="L39" s="353"/>
    </row>
    <row r="40" spans="1:12" s="252" customFormat="1" ht="51" x14ac:dyDescent="0.2">
      <c r="A40" s="354">
        <v>3.99</v>
      </c>
      <c r="B40" s="3" t="s">
        <v>2362</v>
      </c>
      <c r="C40" s="3" t="s">
        <v>824</v>
      </c>
      <c r="D40" s="3" t="s">
        <v>187</v>
      </c>
      <c r="E40" s="3" t="s">
        <v>888</v>
      </c>
      <c r="F40" s="2" t="s">
        <v>11</v>
      </c>
      <c r="G40" s="2" t="s">
        <v>11</v>
      </c>
      <c r="H40" s="2" t="s">
        <v>11</v>
      </c>
      <c r="I40" s="2" t="s">
        <v>11</v>
      </c>
      <c r="J40" s="2" t="s">
        <v>11</v>
      </c>
      <c r="K40" s="2" t="s">
        <v>12</v>
      </c>
      <c r="L40" s="353"/>
    </row>
    <row r="41" spans="1:12" s="252" customFormat="1" ht="38.25" x14ac:dyDescent="0.2">
      <c r="A41" s="354">
        <v>3.9910000000000001</v>
      </c>
      <c r="B41" s="3" t="s">
        <v>1017</v>
      </c>
      <c r="C41" s="355" t="s">
        <v>1018</v>
      </c>
      <c r="D41" s="3" t="s">
        <v>188</v>
      </c>
      <c r="E41" s="3" t="s">
        <v>888</v>
      </c>
      <c r="F41" s="2" t="s">
        <v>11</v>
      </c>
      <c r="G41" s="2" t="s">
        <v>11</v>
      </c>
      <c r="H41" s="2" t="s">
        <v>11</v>
      </c>
      <c r="I41" s="2" t="s">
        <v>11</v>
      </c>
      <c r="J41" s="2" t="s">
        <v>11</v>
      </c>
      <c r="K41" s="2" t="s">
        <v>12</v>
      </c>
      <c r="L41" s="353"/>
    </row>
    <row r="42" spans="1:12" s="252" customFormat="1" ht="25.5" x14ac:dyDescent="0.2">
      <c r="A42" s="354">
        <v>3.992</v>
      </c>
      <c r="B42" s="3" t="s">
        <v>1528</v>
      </c>
      <c r="C42" s="3" t="s">
        <v>565</v>
      </c>
      <c r="D42" s="3" t="s">
        <v>187</v>
      </c>
      <c r="E42" s="3" t="s">
        <v>888</v>
      </c>
      <c r="F42" s="2" t="s">
        <v>11</v>
      </c>
      <c r="G42" s="2" t="s">
        <v>11</v>
      </c>
      <c r="H42" s="2" t="s">
        <v>11</v>
      </c>
      <c r="I42" s="2" t="s">
        <v>11</v>
      </c>
      <c r="J42" s="2" t="s">
        <v>11</v>
      </c>
      <c r="K42" s="2" t="s">
        <v>12</v>
      </c>
      <c r="L42" s="353"/>
    </row>
    <row r="43" spans="1:12" s="252" customFormat="1" ht="25.5" x14ac:dyDescent="0.2">
      <c r="A43" s="354">
        <v>3.9929999999999999</v>
      </c>
      <c r="B43" s="3" t="s">
        <v>1529</v>
      </c>
      <c r="C43" s="3" t="s">
        <v>270</v>
      </c>
      <c r="D43" s="3" t="s">
        <v>187</v>
      </c>
      <c r="E43" s="3" t="s">
        <v>888</v>
      </c>
      <c r="F43" s="2" t="s">
        <v>11</v>
      </c>
      <c r="G43" s="2" t="s">
        <v>11</v>
      </c>
      <c r="H43" s="2" t="s">
        <v>11</v>
      </c>
      <c r="I43" s="2" t="s">
        <v>11</v>
      </c>
      <c r="J43" s="2" t="s">
        <v>11</v>
      </c>
      <c r="K43" s="2" t="s">
        <v>12</v>
      </c>
      <c r="L43" s="353"/>
    </row>
    <row r="44" spans="1:12" s="252" customFormat="1" ht="38.25" x14ac:dyDescent="0.2">
      <c r="A44" s="354">
        <v>3.9940000000000002</v>
      </c>
      <c r="B44" s="3" t="s">
        <v>1019</v>
      </c>
      <c r="C44" s="3" t="s">
        <v>1020</v>
      </c>
      <c r="D44" s="3" t="s">
        <v>187</v>
      </c>
      <c r="E44" s="3" t="s">
        <v>888</v>
      </c>
      <c r="F44" s="2" t="s">
        <v>11</v>
      </c>
      <c r="G44" s="2" t="s">
        <v>11</v>
      </c>
      <c r="H44" s="2" t="s">
        <v>11</v>
      </c>
      <c r="I44" s="2" t="s">
        <v>11</v>
      </c>
      <c r="J44" s="2" t="s">
        <v>11</v>
      </c>
      <c r="K44" s="2" t="s">
        <v>12</v>
      </c>
      <c r="L44" s="353"/>
    </row>
    <row r="45" spans="1:12" s="252" customFormat="1" ht="38.25" x14ac:dyDescent="0.2">
      <c r="A45" s="354">
        <v>3.9950000000000001</v>
      </c>
      <c r="B45" s="3" t="s">
        <v>1021</v>
      </c>
      <c r="C45" s="3" t="s">
        <v>1022</v>
      </c>
      <c r="D45" s="3" t="s">
        <v>187</v>
      </c>
      <c r="E45" s="3" t="s">
        <v>888</v>
      </c>
      <c r="F45" s="2" t="s">
        <v>11</v>
      </c>
      <c r="G45" s="2" t="s">
        <v>11</v>
      </c>
      <c r="H45" s="2" t="s">
        <v>11</v>
      </c>
      <c r="I45" s="2" t="s">
        <v>11</v>
      </c>
      <c r="J45" s="2" t="s">
        <v>11</v>
      </c>
      <c r="K45" s="2" t="s">
        <v>12</v>
      </c>
      <c r="L45" s="353"/>
    </row>
    <row r="46" spans="1:12" s="252" customFormat="1" ht="51" x14ac:dyDescent="0.2">
      <c r="A46" s="354">
        <v>3.996</v>
      </c>
      <c r="B46" s="3" t="s">
        <v>1530</v>
      </c>
      <c r="C46" s="3" t="s">
        <v>268</v>
      </c>
      <c r="D46" s="3" t="s">
        <v>187</v>
      </c>
      <c r="E46" s="3" t="s">
        <v>888</v>
      </c>
      <c r="F46" s="2" t="s">
        <v>11</v>
      </c>
      <c r="G46" s="2" t="s">
        <v>11</v>
      </c>
      <c r="H46" s="2" t="s">
        <v>11</v>
      </c>
      <c r="I46" s="2" t="s">
        <v>11</v>
      </c>
      <c r="J46" s="2" t="s">
        <v>11</v>
      </c>
      <c r="K46" s="2" t="s">
        <v>12</v>
      </c>
      <c r="L46" s="353"/>
    </row>
    <row r="47" spans="1:12" s="252" customFormat="1" ht="25.5" x14ac:dyDescent="0.2">
      <c r="A47" s="354">
        <v>3.9969999999999999</v>
      </c>
      <c r="B47" s="3" t="s">
        <v>1728</v>
      </c>
      <c r="C47" s="3" t="s">
        <v>268</v>
      </c>
      <c r="D47" s="3" t="s">
        <v>187</v>
      </c>
      <c r="E47" s="3" t="s">
        <v>888</v>
      </c>
      <c r="F47" s="2" t="s">
        <v>11</v>
      </c>
      <c r="G47" s="2" t="s">
        <v>11</v>
      </c>
      <c r="H47" s="2" t="s">
        <v>11</v>
      </c>
      <c r="I47" s="2" t="s">
        <v>11</v>
      </c>
      <c r="J47" s="2" t="s">
        <v>11</v>
      </c>
      <c r="K47" s="2" t="s">
        <v>12</v>
      </c>
      <c r="L47" s="353"/>
    </row>
    <row r="48" spans="1:12" s="252" customFormat="1" ht="25.5" x14ac:dyDescent="0.2">
      <c r="A48" s="354">
        <v>4</v>
      </c>
      <c r="B48" s="3" t="s">
        <v>1531</v>
      </c>
      <c r="C48" s="3" t="s">
        <v>1023</v>
      </c>
      <c r="D48" s="3" t="s">
        <v>187</v>
      </c>
      <c r="E48" s="3" t="s">
        <v>377</v>
      </c>
      <c r="F48" s="2" t="s">
        <v>11</v>
      </c>
      <c r="G48" s="2" t="s">
        <v>11</v>
      </c>
      <c r="H48" s="2" t="s">
        <v>11</v>
      </c>
      <c r="I48" s="2" t="s">
        <v>11</v>
      </c>
      <c r="J48" s="2" t="s">
        <v>11</v>
      </c>
      <c r="K48" s="2" t="s">
        <v>12</v>
      </c>
      <c r="L48" s="353"/>
    </row>
    <row r="49" spans="1:12" s="252" customFormat="1" ht="38.25" x14ac:dyDescent="0.2">
      <c r="A49" s="354">
        <v>5</v>
      </c>
      <c r="B49" s="3" t="s">
        <v>1532</v>
      </c>
      <c r="C49" s="3" t="s">
        <v>1024</v>
      </c>
      <c r="D49" s="3" t="s">
        <v>188</v>
      </c>
      <c r="E49" s="3" t="s">
        <v>377</v>
      </c>
      <c r="F49" s="2" t="s">
        <v>11</v>
      </c>
      <c r="G49" s="2" t="s">
        <v>11</v>
      </c>
      <c r="H49" s="2" t="s">
        <v>11</v>
      </c>
      <c r="I49" s="2" t="s">
        <v>12</v>
      </c>
      <c r="J49" s="2" t="s">
        <v>11</v>
      </c>
      <c r="K49" s="2" t="s">
        <v>11</v>
      </c>
      <c r="L49" s="353"/>
    </row>
    <row r="50" spans="1:12" s="252" customFormat="1" ht="25.5" x14ac:dyDescent="0.2">
      <c r="A50" s="354">
        <v>6</v>
      </c>
      <c r="B50" s="3" t="s">
        <v>1533</v>
      </c>
      <c r="C50" s="3" t="s">
        <v>293</v>
      </c>
      <c r="D50" s="3" t="s">
        <v>187</v>
      </c>
      <c r="E50" s="3" t="s">
        <v>934</v>
      </c>
      <c r="F50" s="2" t="s">
        <v>11</v>
      </c>
      <c r="G50" s="2" t="s">
        <v>11</v>
      </c>
      <c r="H50" s="2" t="s">
        <v>11</v>
      </c>
      <c r="I50" s="2" t="s">
        <v>12</v>
      </c>
      <c r="J50" s="2" t="s">
        <v>12</v>
      </c>
      <c r="K50" s="2" t="s">
        <v>12</v>
      </c>
      <c r="L50" s="353"/>
    </row>
    <row r="51" spans="1:12" s="252" customFormat="1" ht="25.5" x14ac:dyDescent="0.2">
      <c r="A51" s="354">
        <v>6.1</v>
      </c>
      <c r="B51" s="3" t="s">
        <v>1534</v>
      </c>
      <c r="C51" s="3" t="s">
        <v>293</v>
      </c>
      <c r="D51" s="3" t="s">
        <v>187</v>
      </c>
      <c r="E51" s="3" t="s">
        <v>934</v>
      </c>
      <c r="F51" s="2" t="s">
        <v>11</v>
      </c>
      <c r="G51" s="2" t="s">
        <v>11</v>
      </c>
      <c r="H51" s="2" t="s">
        <v>11</v>
      </c>
      <c r="I51" s="2" t="s">
        <v>12</v>
      </c>
      <c r="J51" s="2" t="s">
        <v>12</v>
      </c>
      <c r="K51" s="2" t="s">
        <v>12</v>
      </c>
      <c r="L51" s="353"/>
    </row>
    <row r="52" spans="1:12" s="252" customFormat="1" ht="63.75" x14ac:dyDescent="0.2">
      <c r="A52" s="354">
        <v>7</v>
      </c>
      <c r="B52" s="3" t="s">
        <v>1801</v>
      </c>
      <c r="C52" s="3" t="s">
        <v>804</v>
      </c>
      <c r="D52" s="3" t="s">
        <v>187</v>
      </c>
      <c r="E52" s="3" t="s">
        <v>377</v>
      </c>
      <c r="F52" s="2" t="s">
        <v>11</v>
      </c>
      <c r="G52" s="2" t="s">
        <v>11</v>
      </c>
      <c r="H52" s="2" t="s">
        <v>11</v>
      </c>
      <c r="I52" s="2" t="s">
        <v>12</v>
      </c>
      <c r="J52" s="2" t="s">
        <v>11</v>
      </c>
      <c r="K52" s="2" t="s">
        <v>11</v>
      </c>
      <c r="L52" s="353"/>
    </row>
    <row r="53" spans="1:12" s="252" customFormat="1" ht="25.5" x14ac:dyDescent="0.2">
      <c r="A53" s="354">
        <v>7.1</v>
      </c>
      <c r="B53" s="3" t="s">
        <v>1535</v>
      </c>
      <c r="C53" s="3" t="s">
        <v>1027</v>
      </c>
      <c r="D53" s="3" t="s">
        <v>187</v>
      </c>
      <c r="E53" s="3" t="s">
        <v>377</v>
      </c>
      <c r="F53" s="2" t="s">
        <v>11</v>
      </c>
      <c r="G53" s="2" t="s">
        <v>11</v>
      </c>
      <c r="H53" s="2" t="s">
        <v>11</v>
      </c>
      <c r="I53" s="2" t="s">
        <v>12</v>
      </c>
      <c r="J53" s="2" t="s">
        <v>11</v>
      </c>
      <c r="K53" s="2" t="s">
        <v>11</v>
      </c>
      <c r="L53" s="353"/>
    </row>
    <row r="54" spans="1:12" s="252" customFormat="1" ht="38.25" x14ac:dyDescent="0.2">
      <c r="A54" s="354">
        <v>7.2</v>
      </c>
      <c r="B54" s="3" t="s">
        <v>1028</v>
      </c>
      <c r="C54" s="3" t="s">
        <v>1029</v>
      </c>
      <c r="D54" s="3" t="s">
        <v>187</v>
      </c>
      <c r="E54" s="3" t="s">
        <v>377</v>
      </c>
      <c r="F54" s="2" t="s">
        <v>11</v>
      </c>
      <c r="G54" s="2" t="s">
        <v>11</v>
      </c>
      <c r="H54" s="2" t="s">
        <v>11</v>
      </c>
      <c r="I54" s="253" t="s">
        <v>1030</v>
      </c>
      <c r="J54" s="2" t="s">
        <v>11</v>
      </c>
      <c r="K54" s="2" t="s">
        <v>11</v>
      </c>
      <c r="L54" s="353"/>
    </row>
    <row r="55" spans="1:12" s="252" customFormat="1" ht="38.25" x14ac:dyDescent="0.2">
      <c r="A55" s="354">
        <v>7.3</v>
      </c>
      <c r="B55" s="3" t="s">
        <v>1536</v>
      </c>
      <c r="C55" s="3" t="s">
        <v>1031</v>
      </c>
      <c r="D55" s="3" t="s">
        <v>187</v>
      </c>
      <c r="E55" s="3" t="s">
        <v>377</v>
      </c>
      <c r="F55" s="2" t="s">
        <v>11</v>
      </c>
      <c r="G55" s="2" t="s">
        <v>11</v>
      </c>
      <c r="H55" s="2" t="s">
        <v>11</v>
      </c>
      <c r="I55" s="2" t="s">
        <v>12</v>
      </c>
      <c r="J55" s="2" t="s">
        <v>11</v>
      </c>
      <c r="K55" s="2" t="s">
        <v>11</v>
      </c>
      <c r="L55" s="353"/>
    </row>
    <row r="56" spans="1:12" s="252" customFormat="1" ht="51" x14ac:dyDescent="0.2">
      <c r="A56" s="354">
        <v>8</v>
      </c>
      <c r="B56" s="3" t="s">
        <v>1032</v>
      </c>
      <c r="C56" s="3" t="s">
        <v>1033</v>
      </c>
      <c r="D56" s="3"/>
      <c r="E56" s="3" t="s">
        <v>933</v>
      </c>
      <c r="F56" s="2" t="s">
        <v>11</v>
      </c>
      <c r="G56" s="2" t="s">
        <v>11</v>
      </c>
      <c r="H56" s="253" t="s">
        <v>1034</v>
      </c>
      <c r="I56" s="2" t="s">
        <v>11</v>
      </c>
      <c r="J56" s="2" t="s">
        <v>11</v>
      </c>
      <c r="K56" s="253" t="s">
        <v>1035</v>
      </c>
      <c r="L56" s="353"/>
    </row>
    <row r="57" spans="1:12" s="252" customFormat="1" ht="51" x14ac:dyDescent="0.2">
      <c r="A57" s="354">
        <v>8.1</v>
      </c>
      <c r="B57" s="3" t="s">
        <v>1036</v>
      </c>
      <c r="C57" s="3" t="s">
        <v>554</v>
      </c>
      <c r="D57" s="3" t="s">
        <v>187</v>
      </c>
      <c r="E57" s="3" t="s">
        <v>933</v>
      </c>
      <c r="F57" s="2" t="s">
        <v>11</v>
      </c>
      <c r="G57" s="2" t="s">
        <v>11</v>
      </c>
      <c r="H57" s="253" t="s">
        <v>1034</v>
      </c>
      <c r="I57" s="2" t="s">
        <v>11</v>
      </c>
      <c r="J57" s="2" t="s">
        <v>11</v>
      </c>
      <c r="K57" s="253" t="s">
        <v>1035</v>
      </c>
      <c r="L57" s="353"/>
    </row>
    <row r="58" spans="1:12" s="252" customFormat="1" ht="25.5" x14ac:dyDescent="0.2">
      <c r="A58" s="354">
        <v>8.1999999999999993</v>
      </c>
      <c r="B58" s="3" t="s">
        <v>1537</v>
      </c>
      <c r="C58" s="3" t="s">
        <v>558</v>
      </c>
      <c r="D58" s="3" t="s">
        <v>187</v>
      </c>
      <c r="E58" s="3" t="s">
        <v>933</v>
      </c>
      <c r="F58" s="2" t="s">
        <v>11</v>
      </c>
      <c r="G58" s="2" t="s">
        <v>11</v>
      </c>
      <c r="H58" s="2" t="s">
        <v>11</v>
      </c>
      <c r="I58" s="2" t="s">
        <v>11</v>
      </c>
      <c r="J58" s="2" t="s">
        <v>11</v>
      </c>
      <c r="K58" s="2" t="s">
        <v>12</v>
      </c>
      <c r="L58" s="353"/>
    </row>
    <row r="59" spans="1:12" s="252" customFormat="1" x14ac:dyDescent="0.2">
      <c r="A59" s="354">
        <v>8.3000000000000007</v>
      </c>
      <c r="B59" s="3" t="s">
        <v>1037</v>
      </c>
      <c r="C59" s="3" t="s">
        <v>560</v>
      </c>
      <c r="D59" s="3" t="s">
        <v>187</v>
      </c>
      <c r="E59" s="3" t="s">
        <v>1038</v>
      </c>
      <c r="F59" s="2" t="s">
        <v>11</v>
      </c>
      <c r="G59" s="2" t="s">
        <v>11</v>
      </c>
      <c r="H59" s="2" t="s">
        <v>11</v>
      </c>
      <c r="I59" s="2" t="s">
        <v>11</v>
      </c>
      <c r="J59" s="2" t="s">
        <v>11</v>
      </c>
      <c r="K59" s="2" t="s">
        <v>12</v>
      </c>
      <c r="L59" s="353"/>
    </row>
    <row r="60" spans="1:12" s="252" customFormat="1" ht="38.25" x14ac:dyDescent="0.2">
      <c r="A60" s="354">
        <v>8.4</v>
      </c>
      <c r="B60" s="3" t="s">
        <v>1040</v>
      </c>
      <c r="C60" s="3" t="s">
        <v>1041</v>
      </c>
      <c r="D60" s="3" t="s">
        <v>187</v>
      </c>
      <c r="E60" s="3" t="s">
        <v>933</v>
      </c>
      <c r="F60" s="2" t="s">
        <v>11</v>
      </c>
      <c r="G60" s="2" t="s">
        <v>11</v>
      </c>
      <c r="H60" s="2" t="s">
        <v>11</v>
      </c>
      <c r="I60" s="2" t="s">
        <v>11</v>
      </c>
      <c r="J60" s="2" t="s">
        <v>11</v>
      </c>
      <c r="K60" s="2" t="s">
        <v>11</v>
      </c>
      <c r="L60" s="353"/>
    </row>
    <row r="61" spans="1:12" s="252" customFormat="1" x14ac:dyDescent="0.2">
      <c r="A61" s="354">
        <v>9</v>
      </c>
      <c r="B61" s="3" t="s">
        <v>1042</v>
      </c>
      <c r="C61" s="3" t="s">
        <v>1033</v>
      </c>
      <c r="D61" s="3"/>
      <c r="E61" s="3" t="s">
        <v>1043</v>
      </c>
      <c r="F61" s="2" t="s">
        <v>11</v>
      </c>
      <c r="G61" s="2" t="s">
        <v>11</v>
      </c>
      <c r="H61" s="2" t="s">
        <v>11</v>
      </c>
      <c r="I61" s="2" t="s">
        <v>11</v>
      </c>
      <c r="J61" s="2" t="s">
        <v>11</v>
      </c>
      <c r="K61" s="2" t="s">
        <v>12</v>
      </c>
      <c r="L61" s="353"/>
    </row>
    <row r="62" spans="1:12" s="252" customFormat="1" ht="38.25" x14ac:dyDescent="0.2">
      <c r="A62" s="354">
        <v>9.1</v>
      </c>
      <c r="B62" s="3" t="s">
        <v>1044</v>
      </c>
      <c r="C62" s="3" t="s">
        <v>1045</v>
      </c>
      <c r="D62" s="3" t="s">
        <v>187</v>
      </c>
      <c r="E62" s="3" t="s">
        <v>933</v>
      </c>
      <c r="F62" s="2" t="s">
        <v>11</v>
      </c>
      <c r="G62" s="2" t="s">
        <v>11</v>
      </c>
      <c r="H62" s="2" t="s">
        <v>11</v>
      </c>
      <c r="I62" s="2" t="s">
        <v>11</v>
      </c>
      <c r="J62" s="2" t="s">
        <v>11</v>
      </c>
      <c r="K62" s="2" t="s">
        <v>12</v>
      </c>
      <c r="L62" s="353"/>
    </row>
    <row r="63" spans="1:12" s="252" customFormat="1" ht="38.25" x14ac:dyDescent="0.2">
      <c r="A63" s="354">
        <v>9.1999999999999993</v>
      </c>
      <c r="B63" s="3" t="s">
        <v>1046</v>
      </c>
      <c r="C63" s="3" t="s">
        <v>1045</v>
      </c>
      <c r="D63" s="3" t="s">
        <v>188</v>
      </c>
      <c r="E63" s="3" t="s">
        <v>933</v>
      </c>
      <c r="F63" s="2" t="s">
        <v>11</v>
      </c>
      <c r="G63" s="2" t="s">
        <v>11</v>
      </c>
      <c r="H63" s="2" t="s">
        <v>11</v>
      </c>
      <c r="I63" s="2" t="s">
        <v>11</v>
      </c>
      <c r="J63" s="2" t="s">
        <v>11</v>
      </c>
      <c r="K63" s="2" t="s">
        <v>12</v>
      </c>
      <c r="L63" s="353"/>
    </row>
    <row r="64" spans="1:12" s="252" customFormat="1" x14ac:dyDescent="0.2">
      <c r="A64" s="354">
        <v>10</v>
      </c>
      <c r="B64" s="3" t="s">
        <v>1047</v>
      </c>
      <c r="C64" s="3" t="s">
        <v>1033</v>
      </c>
      <c r="D64" s="3" t="s">
        <v>187</v>
      </c>
      <c r="E64" s="3" t="s">
        <v>2134</v>
      </c>
      <c r="F64" s="2" t="s">
        <v>11</v>
      </c>
      <c r="G64" s="2" t="s">
        <v>11</v>
      </c>
      <c r="H64" s="2" t="s">
        <v>11</v>
      </c>
      <c r="I64" s="2" t="s">
        <v>11</v>
      </c>
      <c r="J64" s="2" t="s">
        <v>11</v>
      </c>
      <c r="K64" s="2" t="s">
        <v>11</v>
      </c>
      <c r="L64" s="353"/>
    </row>
    <row r="65" spans="1:12" s="252" customFormat="1" ht="38.25" x14ac:dyDescent="0.2">
      <c r="A65" s="354">
        <v>10.1</v>
      </c>
      <c r="B65" s="3" t="s">
        <v>2133</v>
      </c>
      <c r="C65" s="3" t="s">
        <v>1048</v>
      </c>
      <c r="D65" s="3" t="s">
        <v>188</v>
      </c>
      <c r="E65" s="3" t="s">
        <v>2134</v>
      </c>
      <c r="F65" s="2" t="s">
        <v>11</v>
      </c>
      <c r="G65" s="2" t="s">
        <v>11</v>
      </c>
      <c r="H65" s="2" t="s">
        <v>11</v>
      </c>
      <c r="I65" s="2" t="s">
        <v>11</v>
      </c>
      <c r="J65" s="2" t="s">
        <v>11</v>
      </c>
      <c r="K65" s="2" t="s">
        <v>11</v>
      </c>
      <c r="L65" s="353"/>
    </row>
    <row r="66" spans="1:12" s="252" customFormat="1" ht="38.25" x14ac:dyDescent="0.2">
      <c r="A66" s="354">
        <v>11</v>
      </c>
      <c r="B66" s="3" t="s">
        <v>1049</v>
      </c>
      <c r="C66" s="3" t="s">
        <v>1048</v>
      </c>
      <c r="D66" s="3" t="s">
        <v>187</v>
      </c>
      <c r="E66" s="3" t="s">
        <v>935</v>
      </c>
      <c r="F66" s="2" t="s">
        <v>11</v>
      </c>
      <c r="G66" s="2" t="s">
        <v>11</v>
      </c>
      <c r="H66" s="2" t="s">
        <v>11</v>
      </c>
      <c r="I66" s="2" t="s">
        <v>11</v>
      </c>
      <c r="J66" s="2" t="s">
        <v>11</v>
      </c>
      <c r="K66" s="2" t="s">
        <v>11</v>
      </c>
      <c r="L66" s="353"/>
    </row>
    <row r="67" spans="1:12" s="252" customFormat="1" ht="38.25" x14ac:dyDescent="0.2">
      <c r="A67" s="354">
        <v>11.1</v>
      </c>
      <c r="B67" s="3" t="s">
        <v>1051</v>
      </c>
      <c r="C67" s="3" t="s">
        <v>1048</v>
      </c>
      <c r="D67" s="3" t="s">
        <v>187</v>
      </c>
      <c r="E67" s="3" t="s">
        <v>935</v>
      </c>
      <c r="F67" s="2" t="s">
        <v>11</v>
      </c>
      <c r="G67" s="2" t="s">
        <v>11</v>
      </c>
      <c r="H67" s="2" t="s">
        <v>11</v>
      </c>
      <c r="I67" s="2" t="s">
        <v>11</v>
      </c>
      <c r="J67" s="2" t="s">
        <v>11</v>
      </c>
      <c r="K67" s="2" t="s">
        <v>11</v>
      </c>
      <c r="L67" s="353"/>
    </row>
    <row r="68" spans="1:12" s="252" customFormat="1" ht="38.25" x14ac:dyDescent="0.2">
      <c r="A68" s="354">
        <v>11.2</v>
      </c>
      <c r="B68" s="3" t="s">
        <v>1052</v>
      </c>
      <c r="C68" s="3" t="s">
        <v>1053</v>
      </c>
      <c r="D68" s="3" t="s">
        <v>187</v>
      </c>
      <c r="E68" s="3" t="s">
        <v>935</v>
      </c>
      <c r="F68" s="2" t="s">
        <v>11</v>
      </c>
      <c r="G68" s="2" t="s">
        <v>11</v>
      </c>
      <c r="H68" s="2" t="s">
        <v>11</v>
      </c>
      <c r="I68" s="2" t="s">
        <v>11</v>
      </c>
      <c r="J68" s="2" t="s">
        <v>11</v>
      </c>
      <c r="K68" s="2" t="s">
        <v>11</v>
      </c>
      <c r="L68" s="353"/>
    </row>
    <row r="69" spans="1:12" s="252" customFormat="1" ht="38.25" x14ac:dyDescent="0.2">
      <c r="A69" s="354">
        <v>12</v>
      </c>
      <c r="B69" s="3" t="s">
        <v>2345</v>
      </c>
      <c r="C69" s="3" t="s">
        <v>516</v>
      </c>
      <c r="D69" s="3" t="s">
        <v>188</v>
      </c>
      <c r="E69" s="3" t="s">
        <v>1043</v>
      </c>
      <c r="F69" s="2" t="s">
        <v>11</v>
      </c>
      <c r="G69" s="2" t="s">
        <v>11</v>
      </c>
      <c r="H69" s="2" t="s">
        <v>11</v>
      </c>
      <c r="I69" s="2" t="s">
        <v>11</v>
      </c>
      <c r="J69" s="2" t="s">
        <v>11</v>
      </c>
      <c r="K69" s="2" t="s">
        <v>12</v>
      </c>
      <c r="L69" s="353"/>
    </row>
    <row r="70" spans="1:12" s="252" customFormat="1" ht="38.25" x14ac:dyDescent="0.2">
      <c r="A70" s="354">
        <v>12.1</v>
      </c>
      <c r="B70" s="3" t="s">
        <v>1538</v>
      </c>
      <c r="C70" s="3" t="s">
        <v>1054</v>
      </c>
      <c r="D70" s="3" t="s">
        <v>187</v>
      </c>
      <c r="E70" s="3" t="s">
        <v>1043</v>
      </c>
      <c r="F70" s="2" t="s">
        <v>11</v>
      </c>
      <c r="G70" s="2" t="s">
        <v>11</v>
      </c>
      <c r="H70" s="2" t="s">
        <v>11</v>
      </c>
      <c r="I70" s="2" t="s">
        <v>11</v>
      </c>
      <c r="J70" s="2" t="s">
        <v>11</v>
      </c>
      <c r="K70" s="2" t="s">
        <v>12</v>
      </c>
      <c r="L70" s="353"/>
    </row>
    <row r="71" spans="1:12" s="252" customFormat="1" ht="51" x14ac:dyDescent="0.2">
      <c r="A71" s="354">
        <v>13</v>
      </c>
      <c r="B71" s="3" t="s">
        <v>2416</v>
      </c>
      <c r="C71" s="3" t="s">
        <v>1055</v>
      </c>
      <c r="D71" s="3" t="s">
        <v>187</v>
      </c>
      <c r="E71" s="3" t="s">
        <v>1043</v>
      </c>
      <c r="F71" s="2" t="s">
        <v>11</v>
      </c>
      <c r="G71" s="2" t="s">
        <v>11</v>
      </c>
      <c r="H71" s="2" t="s">
        <v>11</v>
      </c>
      <c r="I71" s="2" t="s">
        <v>11</v>
      </c>
      <c r="J71" s="2" t="s">
        <v>11</v>
      </c>
      <c r="K71" s="2" t="s">
        <v>12</v>
      </c>
      <c r="L71" s="353"/>
    </row>
    <row r="72" spans="1:12" s="252" customFormat="1" x14ac:dyDescent="0.2">
      <c r="A72" s="354">
        <v>13.1</v>
      </c>
      <c r="B72" s="3" t="s">
        <v>1056</v>
      </c>
      <c r="C72" s="3" t="s">
        <v>516</v>
      </c>
      <c r="D72" s="3" t="s">
        <v>188</v>
      </c>
      <c r="E72" s="3" t="s">
        <v>1043</v>
      </c>
      <c r="F72" s="2" t="s">
        <v>11</v>
      </c>
      <c r="G72" s="2" t="s">
        <v>11</v>
      </c>
      <c r="H72" s="2" t="s">
        <v>11</v>
      </c>
      <c r="I72" s="2" t="s">
        <v>11</v>
      </c>
      <c r="J72" s="2" t="s">
        <v>11</v>
      </c>
      <c r="K72" s="2" t="s">
        <v>12</v>
      </c>
      <c r="L72" s="353"/>
    </row>
    <row r="73" spans="1:12" s="252" customFormat="1" ht="25.5" x14ac:dyDescent="0.2">
      <c r="A73" s="354">
        <v>13.2</v>
      </c>
      <c r="B73" s="3" t="s">
        <v>1058</v>
      </c>
      <c r="C73" s="3" t="s">
        <v>1059</v>
      </c>
      <c r="D73" s="3" t="s">
        <v>187</v>
      </c>
      <c r="E73" s="3" t="s">
        <v>1043</v>
      </c>
      <c r="F73" s="2" t="s">
        <v>11</v>
      </c>
      <c r="G73" s="2" t="s">
        <v>11</v>
      </c>
      <c r="H73" s="2" t="s">
        <v>11</v>
      </c>
      <c r="I73" s="2" t="s">
        <v>11</v>
      </c>
      <c r="J73" s="2" t="s">
        <v>11</v>
      </c>
      <c r="K73" s="2" t="s">
        <v>12</v>
      </c>
      <c r="L73" s="353"/>
    </row>
    <row r="74" spans="1:12" s="252" customFormat="1" x14ac:dyDescent="0.2">
      <c r="A74" s="354">
        <v>13.3</v>
      </c>
      <c r="B74" s="3" t="s">
        <v>1061</v>
      </c>
      <c r="C74" s="3" t="s">
        <v>632</v>
      </c>
      <c r="D74" s="3" t="s">
        <v>187</v>
      </c>
      <c r="E74" s="3" t="s">
        <v>1043</v>
      </c>
      <c r="F74" s="2" t="s">
        <v>11</v>
      </c>
      <c r="G74" s="2" t="s">
        <v>11</v>
      </c>
      <c r="H74" s="2" t="s">
        <v>11</v>
      </c>
      <c r="I74" s="2" t="s">
        <v>11</v>
      </c>
      <c r="J74" s="2" t="s">
        <v>11</v>
      </c>
      <c r="K74" s="2" t="s">
        <v>12</v>
      </c>
      <c r="L74" s="353"/>
    </row>
    <row r="75" spans="1:12" s="252" customFormat="1" x14ac:dyDescent="0.2">
      <c r="A75" s="354">
        <v>13.4</v>
      </c>
      <c r="B75" s="3" t="s">
        <v>1063</v>
      </c>
      <c r="C75" s="3" t="s">
        <v>1064</v>
      </c>
      <c r="D75" s="3" t="s">
        <v>187</v>
      </c>
      <c r="E75" s="3" t="s">
        <v>1043</v>
      </c>
      <c r="F75" s="2" t="s">
        <v>11</v>
      </c>
      <c r="G75" s="2" t="s">
        <v>11</v>
      </c>
      <c r="H75" s="2" t="s">
        <v>11</v>
      </c>
      <c r="I75" s="2" t="s">
        <v>11</v>
      </c>
      <c r="J75" s="2" t="s">
        <v>11</v>
      </c>
      <c r="K75" s="2" t="s">
        <v>12</v>
      </c>
      <c r="L75" s="353"/>
    </row>
    <row r="76" spans="1:12" s="252" customFormat="1" ht="25.5" x14ac:dyDescent="0.2">
      <c r="A76" s="354">
        <v>13.5</v>
      </c>
      <c r="B76" s="3" t="s">
        <v>1539</v>
      </c>
      <c r="C76" s="3" t="s">
        <v>1065</v>
      </c>
      <c r="D76" s="3" t="s">
        <v>187</v>
      </c>
      <c r="E76" s="3" t="s">
        <v>936</v>
      </c>
      <c r="F76" s="2" t="s">
        <v>11</v>
      </c>
      <c r="G76" s="2" t="s">
        <v>11</v>
      </c>
      <c r="H76" s="2" t="s">
        <v>11</v>
      </c>
      <c r="I76" s="2" t="s">
        <v>12</v>
      </c>
      <c r="J76" s="2" t="s">
        <v>12</v>
      </c>
      <c r="K76" s="2" t="s">
        <v>12</v>
      </c>
      <c r="L76" s="353"/>
    </row>
    <row r="77" spans="1:12" s="252" customFormat="1" ht="25.5" x14ac:dyDescent="0.2">
      <c r="A77" s="354">
        <v>13.6</v>
      </c>
      <c r="B77" s="3" t="s">
        <v>1540</v>
      </c>
      <c r="C77" s="3" t="s">
        <v>1068</v>
      </c>
      <c r="D77" s="3" t="s">
        <v>187</v>
      </c>
      <c r="E77" s="3" t="s">
        <v>936</v>
      </c>
      <c r="F77" s="2" t="s">
        <v>11</v>
      </c>
      <c r="G77" s="2" t="s">
        <v>11</v>
      </c>
      <c r="H77" s="2" t="s">
        <v>11</v>
      </c>
      <c r="I77" s="2" t="s">
        <v>12</v>
      </c>
      <c r="J77" s="2" t="s">
        <v>12</v>
      </c>
      <c r="K77" s="2" t="s">
        <v>12</v>
      </c>
      <c r="L77" s="353"/>
    </row>
    <row r="78" spans="1:12" s="252" customFormat="1" ht="25.5" x14ac:dyDescent="0.2">
      <c r="A78" s="354">
        <v>13.7</v>
      </c>
      <c r="B78" s="3" t="s">
        <v>1071</v>
      </c>
      <c r="C78" s="3" t="s">
        <v>1072</v>
      </c>
      <c r="D78" s="3" t="s">
        <v>188</v>
      </c>
      <c r="E78" s="3" t="s">
        <v>1043</v>
      </c>
      <c r="F78" s="2" t="s">
        <v>11</v>
      </c>
      <c r="G78" s="2" t="s">
        <v>11</v>
      </c>
      <c r="H78" s="2" t="s">
        <v>11</v>
      </c>
      <c r="I78" s="2" t="s">
        <v>11</v>
      </c>
      <c r="J78" s="2" t="s">
        <v>11</v>
      </c>
      <c r="K78" s="2" t="s">
        <v>12</v>
      </c>
      <c r="L78" s="353"/>
    </row>
    <row r="79" spans="1:12" s="252" customFormat="1" ht="25.5" x14ac:dyDescent="0.2">
      <c r="A79" s="354">
        <v>13.8</v>
      </c>
      <c r="B79" s="3" t="s">
        <v>1073</v>
      </c>
      <c r="C79" s="3" t="s">
        <v>282</v>
      </c>
      <c r="D79" s="3" t="s">
        <v>187</v>
      </c>
      <c r="E79" s="3" t="s">
        <v>1074</v>
      </c>
      <c r="F79" s="2" t="s">
        <v>11</v>
      </c>
      <c r="G79" s="2" t="s">
        <v>11</v>
      </c>
      <c r="H79" s="2" t="s">
        <v>11</v>
      </c>
      <c r="I79" s="2" t="s">
        <v>11</v>
      </c>
      <c r="J79" s="2" t="s">
        <v>11</v>
      </c>
      <c r="K79" s="2" t="s">
        <v>11</v>
      </c>
      <c r="L79" s="353"/>
    </row>
    <row r="80" spans="1:12" s="252" customFormat="1" ht="25.5" x14ac:dyDescent="0.2">
      <c r="A80" s="354">
        <v>13.9</v>
      </c>
      <c r="B80" s="3" t="s">
        <v>1075</v>
      </c>
      <c r="C80" s="3" t="s">
        <v>1076</v>
      </c>
      <c r="D80" s="3" t="s">
        <v>187</v>
      </c>
      <c r="E80" s="3" t="s">
        <v>1043</v>
      </c>
      <c r="F80" s="2" t="s">
        <v>11</v>
      </c>
      <c r="G80" s="2" t="s">
        <v>11</v>
      </c>
      <c r="H80" s="2" t="s">
        <v>11</v>
      </c>
      <c r="I80" s="2" t="s">
        <v>11</v>
      </c>
      <c r="J80" s="2" t="s">
        <v>11</v>
      </c>
      <c r="K80" s="2" t="s">
        <v>12</v>
      </c>
      <c r="L80" s="353"/>
    </row>
    <row r="81" spans="1:12" s="252" customFormat="1" ht="51" x14ac:dyDescent="0.2">
      <c r="A81" s="354">
        <v>13.91</v>
      </c>
      <c r="B81" s="3" t="s">
        <v>1078</v>
      </c>
      <c r="C81" s="3" t="s">
        <v>1079</v>
      </c>
      <c r="D81" s="3" t="s">
        <v>187</v>
      </c>
      <c r="E81" s="3" t="s">
        <v>1080</v>
      </c>
      <c r="F81" s="2" t="s">
        <v>11</v>
      </c>
      <c r="G81" s="2" t="s">
        <v>11</v>
      </c>
      <c r="H81" s="253" t="s">
        <v>1081</v>
      </c>
      <c r="I81" s="2" t="s">
        <v>11</v>
      </c>
      <c r="J81" s="2" t="s">
        <v>11</v>
      </c>
      <c r="K81" s="2" t="s">
        <v>12</v>
      </c>
      <c r="L81" s="353"/>
    </row>
    <row r="82" spans="1:12" s="252" customFormat="1" x14ac:dyDescent="0.2">
      <c r="A82" s="354">
        <v>14</v>
      </c>
      <c r="B82" s="3" t="s">
        <v>1082</v>
      </c>
      <c r="C82" s="3" t="s">
        <v>1083</v>
      </c>
      <c r="D82" s="3" t="s">
        <v>187</v>
      </c>
      <c r="E82" s="3" t="s">
        <v>1016</v>
      </c>
      <c r="F82" s="2" t="s">
        <v>11</v>
      </c>
      <c r="G82" s="2" t="s">
        <v>11</v>
      </c>
      <c r="H82" s="2" t="s">
        <v>11</v>
      </c>
      <c r="I82" s="2" t="s">
        <v>11</v>
      </c>
      <c r="J82" s="2" t="s">
        <v>11</v>
      </c>
      <c r="K82" s="2" t="s">
        <v>11</v>
      </c>
      <c r="L82" s="353"/>
    </row>
    <row r="83" spans="1:12" s="252" customFormat="1" x14ac:dyDescent="0.2">
      <c r="A83" s="354">
        <v>14.1</v>
      </c>
      <c r="B83" s="3" t="s">
        <v>1084</v>
      </c>
      <c r="C83" s="3" t="s">
        <v>1085</v>
      </c>
      <c r="D83" s="3" t="s">
        <v>187</v>
      </c>
      <c r="E83" s="3" t="s">
        <v>1016</v>
      </c>
      <c r="F83" s="2" t="s">
        <v>12</v>
      </c>
      <c r="G83" s="2" t="s">
        <v>11</v>
      </c>
      <c r="H83" s="2" t="s">
        <v>11</v>
      </c>
      <c r="I83" s="2" t="s">
        <v>12</v>
      </c>
      <c r="J83" s="2" t="s">
        <v>11</v>
      </c>
      <c r="K83" s="2" t="s">
        <v>11</v>
      </c>
      <c r="L83" s="353"/>
    </row>
    <row r="84" spans="1:12" s="252" customFormat="1" ht="25.5" x14ac:dyDescent="0.2">
      <c r="A84" s="354">
        <v>14.2</v>
      </c>
      <c r="B84" s="3" t="s">
        <v>1086</v>
      </c>
      <c r="C84" s="3" t="s">
        <v>1087</v>
      </c>
      <c r="D84" s="3" t="s">
        <v>187</v>
      </c>
      <c r="E84" s="3" t="s">
        <v>1016</v>
      </c>
      <c r="F84" s="2" t="s">
        <v>12</v>
      </c>
      <c r="G84" s="2" t="s">
        <v>11</v>
      </c>
      <c r="H84" s="2" t="s">
        <v>11</v>
      </c>
      <c r="I84" s="2" t="s">
        <v>12</v>
      </c>
      <c r="J84" s="2" t="s">
        <v>11</v>
      </c>
      <c r="K84" s="2" t="s">
        <v>11</v>
      </c>
      <c r="L84" s="353"/>
    </row>
    <row r="85" spans="1:12" s="252" customFormat="1" ht="25.5" x14ac:dyDescent="0.2">
      <c r="A85" s="354">
        <v>14.3</v>
      </c>
      <c r="B85" s="3" t="s">
        <v>1088</v>
      </c>
      <c r="C85" s="3" t="s">
        <v>1089</v>
      </c>
      <c r="D85" s="3" t="s">
        <v>187</v>
      </c>
      <c r="E85" s="3" t="s">
        <v>1074</v>
      </c>
      <c r="F85" s="2" t="s">
        <v>12</v>
      </c>
      <c r="G85" s="2" t="s">
        <v>11</v>
      </c>
      <c r="H85" s="2" t="s">
        <v>11</v>
      </c>
      <c r="I85" s="2" t="s">
        <v>12</v>
      </c>
      <c r="J85" s="2" t="s">
        <v>11</v>
      </c>
      <c r="K85" s="2" t="s">
        <v>11</v>
      </c>
      <c r="L85" s="353"/>
    </row>
    <row r="86" spans="1:12" s="252" customFormat="1" x14ac:dyDescent="0.2">
      <c r="A86" s="354">
        <v>14.4</v>
      </c>
      <c r="B86" s="3" t="s">
        <v>1090</v>
      </c>
      <c r="C86" s="3" t="s">
        <v>1089</v>
      </c>
      <c r="D86" s="3" t="s">
        <v>188</v>
      </c>
      <c r="E86" s="3" t="s">
        <v>1016</v>
      </c>
      <c r="F86" s="2" t="s">
        <v>12</v>
      </c>
      <c r="G86" s="2" t="s">
        <v>11</v>
      </c>
      <c r="H86" s="2" t="s">
        <v>11</v>
      </c>
      <c r="I86" s="2" t="s">
        <v>12</v>
      </c>
      <c r="J86" s="2" t="s">
        <v>11</v>
      </c>
      <c r="K86" s="2" t="s">
        <v>11</v>
      </c>
      <c r="L86" s="353"/>
    </row>
    <row r="87" spans="1:12" s="252" customFormat="1" x14ac:dyDescent="0.2">
      <c r="A87" s="354">
        <v>15</v>
      </c>
      <c r="B87" s="3" t="s">
        <v>1091</v>
      </c>
      <c r="C87" s="3" t="s">
        <v>282</v>
      </c>
      <c r="D87" s="3" t="s">
        <v>188</v>
      </c>
      <c r="E87" s="3" t="s">
        <v>2134</v>
      </c>
      <c r="F87" s="2" t="s">
        <v>11</v>
      </c>
      <c r="G87" s="2" t="s">
        <v>11</v>
      </c>
      <c r="H87" s="2" t="s">
        <v>11</v>
      </c>
      <c r="I87" s="2" t="s">
        <v>11</v>
      </c>
      <c r="J87" s="2" t="s">
        <v>11</v>
      </c>
      <c r="K87" s="2" t="s">
        <v>11</v>
      </c>
      <c r="L87" s="353"/>
    </row>
    <row r="88" spans="1:12" s="252" customFormat="1" ht="38.25" x14ac:dyDescent="0.2">
      <c r="A88" s="354">
        <v>15.1</v>
      </c>
      <c r="B88" s="3" t="s">
        <v>1541</v>
      </c>
      <c r="C88" s="3" t="s">
        <v>1092</v>
      </c>
      <c r="D88" s="3" t="s">
        <v>188</v>
      </c>
      <c r="E88" s="3" t="s">
        <v>1043</v>
      </c>
      <c r="F88" s="2" t="s">
        <v>11</v>
      </c>
      <c r="G88" s="2" t="s">
        <v>11</v>
      </c>
      <c r="H88" s="2" t="s">
        <v>11</v>
      </c>
      <c r="I88" s="2" t="s">
        <v>11</v>
      </c>
      <c r="J88" s="2" t="s">
        <v>11</v>
      </c>
      <c r="K88" s="2" t="s">
        <v>12</v>
      </c>
      <c r="L88" s="353"/>
    </row>
    <row r="89" spans="1:12" s="252" customFormat="1" ht="25.5" x14ac:dyDescent="0.2">
      <c r="A89" s="354">
        <v>16</v>
      </c>
      <c r="B89" s="3" t="s">
        <v>1543</v>
      </c>
      <c r="C89" s="3" t="s">
        <v>1033</v>
      </c>
      <c r="D89" s="3" t="s">
        <v>187</v>
      </c>
      <c r="E89" s="3" t="s">
        <v>935</v>
      </c>
      <c r="F89" s="2" t="s">
        <v>11</v>
      </c>
      <c r="G89" s="2" t="s">
        <v>11</v>
      </c>
      <c r="H89" s="2" t="s">
        <v>11</v>
      </c>
      <c r="I89" s="2" t="s">
        <v>11</v>
      </c>
      <c r="J89" s="2" t="s">
        <v>11</v>
      </c>
      <c r="K89" s="2" t="s">
        <v>12</v>
      </c>
      <c r="L89" s="353"/>
    </row>
    <row r="90" spans="1:12" s="252" customFormat="1" ht="25.5" x14ac:dyDescent="0.2">
      <c r="A90" s="354">
        <v>16.100000000000001</v>
      </c>
      <c r="B90" s="3" t="s">
        <v>2135</v>
      </c>
      <c r="C90" s="3" t="s">
        <v>296</v>
      </c>
      <c r="D90" s="3" t="s">
        <v>187</v>
      </c>
      <c r="E90" s="3" t="s">
        <v>935</v>
      </c>
      <c r="F90" s="2" t="s">
        <v>11</v>
      </c>
      <c r="G90" s="2" t="s">
        <v>11</v>
      </c>
      <c r="H90" s="2" t="s">
        <v>11</v>
      </c>
      <c r="I90" s="2" t="s">
        <v>11</v>
      </c>
      <c r="J90" s="2" t="s">
        <v>11</v>
      </c>
      <c r="K90" s="2" t="s">
        <v>12</v>
      </c>
      <c r="L90" s="353"/>
    </row>
    <row r="91" spans="1:12" s="252" customFormat="1" ht="25.5" x14ac:dyDescent="0.2">
      <c r="A91" s="354">
        <v>16.2</v>
      </c>
      <c r="B91" s="3" t="s">
        <v>2136</v>
      </c>
      <c r="C91" s="3" t="s">
        <v>296</v>
      </c>
      <c r="D91" s="3" t="s">
        <v>187</v>
      </c>
      <c r="E91" s="3" t="s">
        <v>935</v>
      </c>
      <c r="F91" s="2" t="s">
        <v>11</v>
      </c>
      <c r="G91" s="2" t="s">
        <v>11</v>
      </c>
      <c r="H91" s="2" t="s">
        <v>11</v>
      </c>
      <c r="I91" s="2" t="s">
        <v>11</v>
      </c>
      <c r="J91" s="2" t="s">
        <v>11</v>
      </c>
      <c r="K91" s="2" t="s">
        <v>12</v>
      </c>
      <c r="L91" s="353"/>
    </row>
    <row r="92" spans="1:12" s="252" customFormat="1" ht="38.25" x14ac:dyDescent="0.2">
      <c r="A92" s="354">
        <v>16.3</v>
      </c>
      <c r="B92" s="3" t="s">
        <v>1542</v>
      </c>
      <c r="C92" s="3" t="s">
        <v>296</v>
      </c>
      <c r="D92" s="3" t="s">
        <v>187</v>
      </c>
      <c r="E92" s="3" t="s">
        <v>936</v>
      </c>
      <c r="F92" s="2" t="s">
        <v>11</v>
      </c>
      <c r="G92" s="2" t="s">
        <v>11</v>
      </c>
      <c r="H92" s="2" t="s">
        <v>11</v>
      </c>
      <c r="I92" s="2" t="s">
        <v>11</v>
      </c>
      <c r="J92" s="2" t="s">
        <v>11</v>
      </c>
      <c r="K92" s="2" t="s">
        <v>12</v>
      </c>
      <c r="L92" s="353"/>
    </row>
    <row r="93" spans="1:12" s="252" customFormat="1" ht="38.25" x14ac:dyDescent="0.2">
      <c r="A93" s="354">
        <v>16.399999999999999</v>
      </c>
      <c r="B93" s="3" t="s">
        <v>2137</v>
      </c>
      <c r="C93" s="3" t="s">
        <v>296</v>
      </c>
      <c r="D93" s="3" t="s">
        <v>187</v>
      </c>
      <c r="E93" s="3" t="s">
        <v>936</v>
      </c>
      <c r="F93" s="2" t="s">
        <v>11</v>
      </c>
      <c r="G93" s="2" t="s">
        <v>11</v>
      </c>
      <c r="H93" s="2" t="s">
        <v>11</v>
      </c>
      <c r="I93" s="2" t="s">
        <v>11</v>
      </c>
      <c r="J93" s="2" t="s">
        <v>11</v>
      </c>
      <c r="K93" s="2" t="s">
        <v>12</v>
      </c>
      <c r="L93" s="353"/>
    </row>
    <row r="94" spans="1:12" s="252" customFormat="1" ht="38.25" x14ac:dyDescent="0.2">
      <c r="A94" s="354">
        <v>17</v>
      </c>
      <c r="B94" s="3" t="s">
        <v>1544</v>
      </c>
      <c r="C94" s="3" t="s">
        <v>1093</v>
      </c>
      <c r="D94" s="3" t="s">
        <v>187</v>
      </c>
      <c r="E94" s="3" t="s">
        <v>1043</v>
      </c>
      <c r="F94" s="2" t="s">
        <v>11</v>
      </c>
      <c r="G94" s="2" t="s">
        <v>11</v>
      </c>
      <c r="H94" s="2" t="s">
        <v>11</v>
      </c>
      <c r="I94" s="2" t="s">
        <v>11</v>
      </c>
      <c r="J94" s="2" t="s">
        <v>11</v>
      </c>
      <c r="K94" s="2" t="s">
        <v>12</v>
      </c>
      <c r="L94" s="353"/>
    </row>
    <row r="95" spans="1:12" s="252" customFormat="1" x14ac:dyDescent="0.2">
      <c r="A95" s="354">
        <v>17.100000000000001</v>
      </c>
      <c r="B95" s="3" t="s">
        <v>1094</v>
      </c>
      <c r="C95" s="3" t="s">
        <v>1095</v>
      </c>
      <c r="D95" s="3" t="s">
        <v>187</v>
      </c>
      <c r="E95" s="3" t="s">
        <v>1043</v>
      </c>
      <c r="F95" s="2" t="s">
        <v>11</v>
      </c>
      <c r="G95" s="2" t="s">
        <v>11</v>
      </c>
      <c r="H95" s="2" t="s">
        <v>11</v>
      </c>
      <c r="I95" s="2" t="s">
        <v>11</v>
      </c>
      <c r="J95" s="2" t="s">
        <v>11</v>
      </c>
      <c r="K95" s="2" t="s">
        <v>12</v>
      </c>
      <c r="L95" s="353"/>
    </row>
    <row r="96" spans="1:12" s="252" customFormat="1" ht="38.25" x14ac:dyDescent="0.2">
      <c r="A96" s="354">
        <v>17.2</v>
      </c>
      <c r="B96" s="3" t="s">
        <v>1096</v>
      </c>
      <c r="C96" s="3" t="s">
        <v>1097</v>
      </c>
      <c r="D96" s="3" t="s">
        <v>188</v>
      </c>
      <c r="E96" s="3" t="s">
        <v>933</v>
      </c>
      <c r="F96" s="2" t="s">
        <v>11</v>
      </c>
      <c r="G96" s="2" t="s">
        <v>11</v>
      </c>
      <c r="H96" s="2" t="s">
        <v>11</v>
      </c>
      <c r="I96" s="2" t="s">
        <v>11</v>
      </c>
      <c r="J96" s="2" t="s">
        <v>11</v>
      </c>
      <c r="K96" s="2" t="s">
        <v>12</v>
      </c>
      <c r="L96" s="353"/>
    </row>
    <row r="97" spans="1:12" s="252" customFormat="1" x14ac:dyDescent="0.2">
      <c r="A97" s="354">
        <v>17.3</v>
      </c>
      <c r="B97" s="3" t="s">
        <v>1098</v>
      </c>
      <c r="C97" s="3" t="s">
        <v>1099</v>
      </c>
      <c r="D97" s="3" t="s">
        <v>187</v>
      </c>
      <c r="E97" s="3" t="s">
        <v>1016</v>
      </c>
      <c r="F97" s="2" t="s">
        <v>12</v>
      </c>
      <c r="G97" s="2" t="s">
        <v>11</v>
      </c>
      <c r="H97" s="2" t="s">
        <v>11</v>
      </c>
      <c r="I97" s="2" t="s">
        <v>12</v>
      </c>
      <c r="J97" s="2" t="s">
        <v>11</v>
      </c>
      <c r="K97" s="2" t="s">
        <v>12</v>
      </c>
      <c r="L97" s="353"/>
    </row>
    <row r="98" spans="1:12" s="252" customFormat="1" ht="25.5" x14ac:dyDescent="0.2">
      <c r="A98" s="354">
        <v>17.399999999999999</v>
      </c>
      <c r="B98" s="3" t="s">
        <v>1100</v>
      </c>
      <c r="C98" s="3" t="s">
        <v>281</v>
      </c>
      <c r="D98" s="3" t="s">
        <v>187</v>
      </c>
      <c r="E98" s="3" t="s">
        <v>1074</v>
      </c>
      <c r="F98" s="2" t="s">
        <v>11</v>
      </c>
      <c r="G98" s="2" t="s">
        <v>11</v>
      </c>
      <c r="H98" s="2" t="s">
        <v>11</v>
      </c>
      <c r="I98" s="2" t="s">
        <v>11</v>
      </c>
      <c r="J98" s="2" t="s">
        <v>11</v>
      </c>
      <c r="K98" s="2" t="s">
        <v>12</v>
      </c>
      <c r="L98" s="353"/>
    </row>
    <row r="99" spans="1:12" s="252" customFormat="1" ht="25.5" x14ac:dyDescent="0.2">
      <c r="A99" s="354">
        <v>17.5</v>
      </c>
      <c r="B99" s="3" t="s">
        <v>1101</v>
      </c>
      <c r="C99" s="3" t="s">
        <v>281</v>
      </c>
      <c r="D99" s="3" t="s">
        <v>187</v>
      </c>
      <c r="E99" s="3" t="s">
        <v>1074</v>
      </c>
      <c r="F99" s="2" t="s">
        <v>11</v>
      </c>
      <c r="G99" s="2" t="s">
        <v>11</v>
      </c>
      <c r="H99" s="2" t="s">
        <v>11</v>
      </c>
      <c r="I99" s="2" t="s">
        <v>11</v>
      </c>
      <c r="J99" s="2" t="s">
        <v>11</v>
      </c>
      <c r="K99" s="2" t="s">
        <v>12</v>
      </c>
      <c r="L99" s="353"/>
    </row>
    <row r="100" spans="1:12" s="252" customFormat="1" ht="25.5" x14ac:dyDescent="0.2">
      <c r="A100" s="354">
        <v>17.600000000000001</v>
      </c>
      <c r="B100" s="3" t="s">
        <v>1102</v>
      </c>
      <c r="C100" s="3" t="s">
        <v>281</v>
      </c>
      <c r="D100" s="3" t="s">
        <v>187</v>
      </c>
      <c r="E100" s="3" t="s">
        <v>1074</v>
      </c>
      <c r="F100" s="2" t="s">
        <v>11</v>
      </c>
      <c r="G100" s="2" t="s">
        <v>11</v>
      </c>
      <c r="H100" s="2" t="s">
        <v>11</v>
      </c>
      <c r="I100" s="2" t="s">
        <v>11</v>
      </c>
      <c r="J100" s="2" t="s">
        <v>11</v>
      </c>
      <c r="K100" s="2" t="s">
        <v>12</v>
      </c>
      <c r="L100" s="353"/>
    </row>
    <row r="101" spans="1:12" s="252" customFormat="1" ht="25.5" x14ac:dyDescent="0.2">
      <c r="A101" s="354">
        <v>18</v>
      </c>
      <c r="B101" s="3" t="s">
        <v>1545</v>
      </c>
      <c r="C101" s="3" t="s">
        <v>1033</v>
      </c>
      <c r="D101" s="3"/>
      <c r="E101" s="3" t="s">
        <v>1043</v>
      </c>
      <c r="F101" s="2" t="s">
        <v>11</v>
      </c>
      <c r="G101" s="2" t="s">
        <v>11</v>
      </c>
      <c r="H101" s="2" t="s">
        <v>11</v>
      </c>
      <c r="I101" s="2" t="s">
        <v>11</v>
      </c>
      <c r="J101" s="2" t="s">
        <v>11</v>
      </c>
      <c r="K101" s="2" t="s">
        <v>12</v>
      </c>
      <c r="L101" s="353"/>
    </row>
    <row r="102" spans="1:12" s="252" customFormat="1" ht="25.5" x14ac:dyDescent="0.2">
      <c r="A102" s="354">
        <v>18.100000000000001</v>
      </c>
      <c r="B102" s="3" t="s">
        <v>1103</v>
      </c>
      <c r="C102" s="3" t="s">
        <v>1104</v>
      </c>
      <c r="D102" s="3" t="s">
        <v>187</v>
      </c>
      <c r="E102" s="3" t="s">
        <v>1105</v>
      </c>
      <c r="F102" s="2" t="s">
        <v>11</v>
      </c>
      <c r="G102" s="2" t="s">
        <v>11</v>
      </c>
      <c r="H102" s="2" t="s">
        <v>11</v>
      </c>
      <c r="I102" s="2" t="s">
        <v>11</v>
      </c>
      <c r="J102" s="2" t="s">
        <v>11</v>
      </c>
      <c r="K102" s="2" t="s">
        <v>12</v>
      </c>
      <c r="L102" s="353"/>
    </row>
    <row r="103" spans="1:12" s="252" customFormat="1" ht="25.5" x14ac:dyDescent="0.2">
      <c r="A103" s="354">
        <v>18.2</v>
      </c>
      <c r="B103" s="3" t="s">
        <v>1106</v>
      </c>
      <c r="C103" s="3" t="s">
        <v>1104</v>
      </c>
      <c r="D103" s="3" t="s">
        <v>187</v>
      </c>
      <c r="E103" s="3" t="s">
        <v>1105</v>
      </c>
      <c r="F103" s="2" t="s">
        <v>11</v>
      </c>
      <c r="G103" s="2" t="s">
        <v>11</v>
      </c>
      <c r="H103" s="2" t="s">
        <v>11</v>
      </c>
      <c r="I103" s="2" t="s">
        <v>11</v>
      </c>
      <c r="J103" s="2" t="s">
        <v>11</v>
      </c>
      <c r="K103" s="2" t="s">
        <v>12</v>
      </c>
      <c r="L103" s="353"/>
    </row>
    <row r="104" spans="1:12" s="252" customFormat="1" ht="38.25" x14ac:dyDescent="0.2">
      <c r="A104" s="354">
        <v>18.3</v>
      </c>
      <c r="B104" s="3" t="s">
        <v>1107</v>
      </c>
      <c r="C104" s="3" t="s">
        <v>1045</v>
      </c>
      <c r="D104" s="3" t="s">
        <v>188</v>
      </c>
      <c r="E104" s="3" t="s">
        <v>933</v>
      </c>
      <c r="F104" s="2" t="s">
        <v>11</v>
      </c>
      <c r="G104" s="2" t="s">
        <v>11</v>
      </c>
      <c r="H104" s="2" t="s">
        <v>11</v>
      </c>
      <c r="I104" s="2" t="s">
        <v>11</v>
      </c>
      <c r="J104" s="2" t="s">
        <v>11</v>
      </c>
      <c r="K104" s="2" t="s">
        <v>12</v>
      </c>
      <c r="L104" s="353"/>
    </row>
    <row r="105" spans="1:12" s="252" customFormat="1" ht="51" x14ac:dyDescent="0.2">
      <c r="A105" s="354">
        <v>18.399999999999999</v>
      </c>
      <c r="B105" s="3" t="s">
        <v>1108</v>
      </c>
      <c r="C105" s="3" t="s">
        <v>1045</v>
      </c>
      <c r="D105" s="3" t="s">
        <v>187</v>
      </c>
      <c r="E105" s="3" t="s">
        <v>933</v>
      </c>
      <c r="F105" s="2" t="s">
        <v>11</v>
      </c>
      <c r="G105" s="2" t="s">
        <v>11</v>
      </c>
      <c r="H105" s="2" t="s">
        <v>11</v>
      </c>
      <c r="I105" s="2" t="s">
        <v>11</v>
      </c>
      <c r="J105" s="2" t="s">
        <v>11</v>
      </c>
      <c r="K105" s="2" t="s">
        <v>12</v>
      </c>
      <c r="L105" s="353"/>
    </row>
    <row r="106" spans="1:12" s="252" customFormat="1" ht="25.5" x14ac:dyDescent="0.2">
      <c r="A106" s="354">
        <v>19</v>
      </c>
      <c r="B106" s="3" t="s">
        <v>1546</v>
      </c>
      <c r="C106" s="3" t="s">
        <v>524</v>
      </c>
      <c r="D106" s="3" t="s">
        <v>188</v>
      </c>
      <c r="E106" s="3" t="s">
        <v>2417</v>
      </c>
      <c r="F106" s="2" t="s">
        <v>11</v>
      </c>
      <c r="G106" s="2" t="s">
        <v>11</v>
      </c>
      <c r="H106" s="2" t="s">
        <v>11</v>
      </c>
      <c r="I106" s="2" t="s">
        <v>11</v>
      </c>
      <c r="J106" s="2" t="s">
        <v>11</v>
      </c>
      <c r="K106" s="2" t="s">
        <v>12</v>
      </c>
      <c r="L106" s="353"/>
    </row>
    <row r="107" spans="1:12" s="252" customFormat="1" ht="38.25" x14ac:dyDescent="0.2">
      <c r="A107" s="354">
        <v>19.100000000000001</v>
      </c>
      <c r="B107" s="3" t="s">
        <v>1109</v>
      </c>
      <c r="C107" s="3" t="s">
        <v>1110</v>
      </c>
      <c r="D107" s="3" t="s">
        <v>187</v>
      </c>
      <c r="E107" s="3" t="s">
        <v>888</v>
      </c>
      <c r="F107" s="2" t="s">
        <v>11</v>
      </c>
      <c r="G107" s="2" t="s">
        <v>11</v>
      </c>
      <c r="H107" s="2" t="s">
        <v>11</v>
      </c>
      <c r="I107" s="2" t="s">
        <v>11</v>
      </c>
      <c r="J107" s="2" t="s">
        <v>11</v>
      </c>
      <c r="K107" s="2" t="s">
        <v>12</v>
      </c>
      <c r="L107" s="353"/>
    </row>
    <row r="108" spans="1:12" s="252" customFormat="1" ht="127.5" x14ac:dyDescent="0.2">
      <c r="A108" s="354">
        <v>19.2</v>
      </c>
      <c r="B108" s="3" t="s">
        <v>1547</v>
      </c>
      <c r="C108" s="356" t="s">
        <v>1111</v>
      </c>
      <c r="D108" s="3" t="s">
        <v>187</v>
      </c>
      <c r="E108" s="3" t="s">
        <v>888</v>
      </c>
      <c r="F108" s="2" t="s">
        <v>11</v>
      </c>
      <c r="G108" s="2" t="s">
        <v>11</v>
      </c>
      <c r="H108" s="2" t="s">
        <v>11</v>
      </c>
      <c r="I108" s="2" t="s">
        <v>11</v>
      </c>
      <c r="J108" s="2" t="s">
        <v>11</v>
      </c>
      <c r="K108" s="2" t="s">
        <v>12</v>
      </c>
      <c r="L108" s="353"/>
    </row>
    <row r="109" spans="1:12" s="252" customFormat="1" ht="38.25" x14ac:dyDescent="0.2">
      <c r="A109" s="354">
        <v>20</v>
      </c>
      <c r="B109" s="3" t="s">
        <v>1548</v>
      </c>
      <c r="C109" s="3" t="s">
        <v>628</v>
      </c>
      <c r="D109" s="3" t="s">
        <v>187</v>
      </c>
      <c r="E109" s="3" t="s">
        <v>934</v>
      </c>
      <c r="F109" s="357" t="s">
        <v>11</v>
      </c>
      <c r="G109" s="2" t="s">
        <v>12</v>
      </c>
      <c r="H109" s="2" t="s">
        <v>11</v>
      </c>
      <c r="I109" s="2" t="s">
        <v>12</v>
      </c>
      <c r="J109" s="2" t="s">
        <v>12</v>
      </c>
      <c r="K109" s="2" t="s">
        <v>12</v>
      </c>
      <c r="L109" s="353"/>
    </row>
    <row r="110" spans="1:12" s="252" customFormat="1" ht="38.25" x14ac:dyDescent="0.2">
      <c r="A110" s="354">
        <v>20.100000000000001</v>
      </c>
      <c r="B110" s="3" t="s">
        <v>1549</v>
      </c>
      <c r="C110" s="3" t="s">
        <v>628</v>
      </c>
      <c r="D110" s="3" t="s">
        <v>187</v>
      </c>
      <c r="E110" s="3" t="s">
        <v>934</v>
      </c>
      <c r="F110" s="357" t="s">
        <v>11</v>
      </c>
      <c r="G110" s="2" t="s">
        <v>12</v>
      </c>
      <c r="H110" s="2" t="s">
        <v>12</v>
      </c>
      <c r="I110" s="2" t="s">
        <v>12</v>
      </c>
      <c r="J110" s="2" t="s">
        <v>12</v>
      </c>
      <c r="K110" s="2" t="s">
        <v>12</v>
      </c>
      <c r="L110" s="353"/>
    </row>
    <row r="111" spans="1:12" s="252" customFormat="1" ht="25.5" x14ac:dyDescent="0.2">
      <c r="A111" s="354">
        <v>20.2</v>
      </c>
      <c r="B111" s="3" t="s">
        <v>1550</v>
      </c>
      <c r="C111" s="3" t="s">
        <v>628</v>
      </c>
      <c r="D111" s="3" t="s">
        <v>187</v>
      </c>
      <c r="E111" s="3" t="s">
        <v>934</v>
      </c>
      <c r="F111" s="357" t="s">
        <v>11</v>
      </c>
      <c r="G111" s="2" t="s">
        <v>12</v>
      </c>
      <c r="H111" s="2" t="s">
        <v>12</v>
      </c>
      <c r="I111" s="2" t="s">
        <v>12</v>
      </c>
      <c r="J111" s="2" t="s">
        <v>12</v>
      </c>
      <c r="K111" s="2" t="s">
        <v>12</v>
      </c>
      <c r="L111" s="353"/>
    </row>
    <row r="112" spans="1:12" s="252" customFormat="1" ht="25.5" x14ac:dyDescent="0.2">
      <c r="A112" s="354">
        <v>21</v>
      </c>
      <c r="B112" s="3" t="s">
        <v>1115</v>
      </c>
      <c r="C112" s="3" t="s">
        <v>1116</v>
      </c>
      <c r="D112" s="3" t="s">
        <v>187</v>
      </c>
      <c r="E112" s="3" t="s">
        <v>1016</v>
      </c>
      <c r="F112" s="2" t="s">
        <v>11</v>
      </c>
      <c r="G112" s="2" t="s">
        <v>11</v>
      </c>
      <c r="H112" s="2" t="s">
        <v>11</v>
      </c>
      <c r="I112" s="2" t="s">
        <v>11</v>
      </c>
      <c r="J112" s="2" t="s">
        <v>11</v>
      </c>
      <c r="K112" s="2" t="s">
        <v>12</v>
      </c>
      <c r="L112" s="353"/>
    </row>
    <row r="113" spans="1:12" s="252" customFormat="1" ht="63.75" x14ac:dyDescent="0.2">
      <c r="A113" s="354">
        <v>21.1</v>
      </c>
      <c r="B113" s="3" t="s">
        <v>1551</v>
      </c>
      <c r="C113" s="3" t="s">
        <v>744</v>
      </c>
      <c r="D113" s="3" t="s">
        <v>187</v>
      </c>
      <c r="E113" s="3" t="s">
        <v>1016</v>
      </c>
      <c r="F113" s="2" t="s">
        <v>11</v>
      </c>
      <c r="G113" s="2" t="s">
        <v>11</v>
      </c>
      <c r="H113" s="2" t="s">
        <v>11</v>
      </c>
      <c r="I113" s="2" t="s">
        <v>11</v>
      </c>
      <c r="J113" s="2" t="s">
        <v>11</v>
      </c>
      <c r="K113" s="2" t="s">
        <v>12</v>
      </c>
      <c r="L113" s="353"/>
    </row>
    <row r="114" spans="1:12" s="252" customFormat="1" ht="25.5" x14ac:dyDescent="0.2">
      <c r="A114" s="354">
        <v>21.2</v>
      </c>
      <c r="B114" s="3" t="s">
        <v>1119</v>
      </c>
      <c r="C114" s="3" t="s">
        <v>744</v>
      </c>
      <c r="D114" s="3" t="s">
        <v>187</v>
      </c>
      <c r="E114" s="3" t="s">
        <v>1016</v>
      </c>
      <c r="F114" s="2" t="s">
        <v>11</v>
      </c>
      <c r="G114" s="2" t="s">
        <v>11</v>
      </c>
      <c r="H114" s="2" t="s">
        <v>11</v>
      </c>
      <c r="I114" s="2" t="s">
        <v>11</v>
      </c>
      <c r="J114" s="2" t="s">
        <v>11</v>
      </c>
      <c r="K114" s="2" t="s">
        <v>12</v>
      </c>
      <c r="L114" s="353"/>
    </row>
    <row r="115" spans="1:12" s="252" customFormat="1" x14ac:dyDescent="0.2">
      <c r="A115" s="354">
        <v>21.3</v>
      </c>
      <c r="B115" s="3" t="s">
        <v>1120</v>
      </c>
      <c r="C115" s="3" t="s">
        <v>744</v>
      </c>
      <c r="D115" s="3" t="s">
        <v>187</v>
      </c>
      <c r="E115" s="3" t="s">
        <v>1016</v>
      </c>
      <c r="F115" s="2" t="s">
        <v>11</v>
      </c>
      <c r="G115" s="2" t="s">
        <v>11</v>
      </c>
      <c r="H115" s="2" t="s">
        <v>11</v>
      </c>
      <c r="I115" s="253" t="s">
        <v>886</v>
      </c>
      <c r="J115" s="2" t="s">
        <v>11</v>
      </c>
      <c r="K115" s="2" t="s">
        <v>12</v>
      </c>
      <c r="L115" s="353"/>
    </row>
    <row r="116" spans="1:12" s="252" customFormat="1" x14ac:dyDescent="0.2">
      <c r="A116" s="354">
        <v>21.4</v>
      </c>
      <c r="B116" s="3" t="s">
        <v>1122</v>
      </c>
      <c r="C116" s="3" t="s">
        <v>746</v>
      </c>
      <c r="D116" s="3" t="s">
        <v>187</v>
      </c>
      <c r="E116" s="3" t="s">
        <v>1016</v>
      </c>
      <c r="F116" s="2" t="s">
        <v>11</v>
      </c>
      <c r="G116" s="2" t="s">
        <v>11</v>
      </c>
      <c r="H116" s="2" t="s">
        <v>11</v>
      </c>
      <c r="I116" s="2" t="s">
        <v>11</v>
      </c>
      <c r="J116" s="2" t="s">
        <v>11</v>
      </c>
      <c r="K116" s="2" t="s">
        <v>12</v>
      </c>
      <c r="L116" s="353"/>
    </row>
    <row r="117" spans="1:12" s="252" customFormat="1" ht="38.25" x14ac:dyDescent="0.2">
      <c r="A117" s="354">
        <v>21.5</v>
      </c>
      <c r="B117" s="3" t="s">
        <v>1123</v>
      </c>
      <c r="C117" s="3" t="s">
        <v>750</v>
      </c>
      <c r="D117" s="3" t="s">
        <v>187</v>
      </c>
      <c r="E117" s="3" t="s">
        <v>1016</v>
      </c>
      <c r="F117" s="2" t="s">
        <v>11</v>
      </c>
      <c r="G117" s="2" t="s">
        <v>11</v>
      </c>
      <c r="H117" s="2" t="s">
        <v>11</v>
      </c>
      <c r="I117" s="2" t="s">
        <v>11</v>
      </c>
      <c r="J117" s="2" t="s">
        <v>11</v>
      </c>
      <c r="K117" s="2" t="s">
        <v>12</v>
      </c>
      <c r="L117" s="353"/>
    </row>
    <row r="118" spans="1:12" s="252" customFormat="1" x14ac:dyDescent="0.2">
      <c r="A118" s="354">
        <v>21.6</v>
      </c>
      <c r="B118" s="3" t="s">
        <v>1125</v>
      </c>
      <c r="C118" s="3" t="s">
        <v>750</v>
      </c>
      <c r="D118" s="3" t="s">
        <v>187</v>
      </c>
      <c r="E118" s="3" t="s">
        <v>1016</v>
      </c>
      <c r="F118" s="2" t="s">
        <v>11</v>
      </c>
      <c r="G118" s="2" t="s">
        <v>11</v>
      </c>
      <c r="H118" s="2" t="s">
        <v>11</v>
      </c>
      <c r="I118" s="2" t="s">
        <v>11</v>
      </c>
      <c r="J118" s="2" t="s">
        <v>11</v>
      </c>
      <c r="K118" s="2" t="s">
        <v>12</v>
      </c>
      <c r="L118" s="353"/>
    </row>
    <row r="119" spans="1:12" s="252" customFormat="1" x14ac:dyDescent="0.2">
      <c r="A119" s="354">
        <v>21.7</v>
      </c>
      <c r="B119" s="3" t="s">
        <v>1126</v>
      </c>
      <c r="C119" s="3" t="s">
        <v>750</v>
      </c>
      <c r="D119" s="3" t="s">
        <v>187</v>
      </c>
      <c r="E119" s="3" t="s">
        <v>1016</v>
      </c>
      <c r="F119" s="253" t="s">
        <v>886</v>
      </c>
      <c r="G119" s="2" t="s">
        <v>11</v>
      </c>
      <c r="H119" s="2" t="s">
        <v>11</v>
      </c>
      <c r="I119" s="2" t="s">
        <v>11</v>
      </c>
      <c r="J119" s="2" t="s">
        <v>11</v>
      </c>
      <c r="K119" s="2" t="s">
        <v>12</v>
      </c>
      <c r="L119" s="353"/>
    </row>
    <row r="120" spans="1:12" s="252" customFormat="1" ht="38.25" x14ac:dyDescent="0.2">
      <c r="A120" s="354">
        <v>21.8</v>
      </c>
      <c r="B120" s="3" t="s">
        <v>1128</v>
      </c>
      <c r="C120" s="3" t="s">
        <v>1129</v>
      </c>
      <c r="D120" s="3" t="s">
        <v>187</v>
      </c>
      <c r="E120" s="3" t="s">
        <v>2418</v>
      </c>
      <c r="F120" s="2" t="s">
        <v>11</v>
      </c>
      <c r="G120" s="2" t="s">
        <v>12</v>
      </c>
      <c r="H120" s="2" t="s">
        <v>12</v>
      </c>
      <c r="I120" s="2" t="s">
        <v>12</v>
      </c>
      <c r="J120" s="2" t="s">
        <v>12</v>
      </c>
      <c r="K120" s="2" t="s">
        <v>12</v>
      </c>
      <c r="L120" s="353"/>
    </row>
    <row r="121" spans="1:12" s="252" customFormat="1" x14ac:dyDescent="0.2">
      <c r="A121" s="354">
        <v>21.9</v>
      </c>
      <c r="B121" s="3" t="s">
        <v>1130</v>
      </c>
      <c r="C121" s="3" t="s">
        <v>756</v>
      </c>
      <c r="D121" s="3" t="s">
        <v>188</v>
      </c>
      <c r="E121" s="3" t="s">
        <v>1016</v>
      </c>
      <c r="F121" s="2" t="s">
        <v>11</v>
      </c>
      <c r="G121" s="2" t="s">
        <v>11</v>
      </c>
      <c r="H121" s="2" t="s">
        <v>11</v>
      </c>
      <c r="I121" s="2" t="s">
        <v>11</v>
      </c>
      <c r="J121" s="2" t="s">
        <v>11</v>
      </c>
      <c r="K121" s="2" t="s">
        <v>12</v>
      </c>
      <c r="L121" s="353"/>
    </row>
    <row r="122" spans="1:12" s="252" customFormat="1" x14ac:dyDescent="0.2">
      <c r="A122" s="354">
        <v>21.91</v>
      </c>
      <c r="B122" s="3" t="s">
        <v>1131</v>
      </c>
      <c r="C122" s="3" t="s">
        <v>1132</v>
      </c>
      <c r="D122" s="3" t="s">
        <v>187</v>
      </c>
      <c r="E122" s="3" t="s">
        <v>1016</v>
      </c>
      <c r="F122" s="2" t="s">
        <v>11</v>
      </c>
      <c r="G122" s="2" t="s">
        <v>11</v>
      </c>
      <c r="H122" s="2" t="s">
        <v>11</v>
      </c>
      <c r="I122" s="2" t="s">
        <v>11</v>
      </c>
      <c r="J122" s="2" t="s">
        <v>11</v>
      </c>
      <c r="K122" s="2" t="s">
        <v>12</v>
      </c>
      <c r="L122" s="353"/>
    </row>
    <row r="123" spans="1:12" s="252" customFormat="1" ht="25.5" x14ac:dyDescent="0.2">
      <c r="A123" s="354">
        <v>21.92</v>
      </c>
      <c r="B123" s="3" t="s">
        <v>1134</v>
      </c>
      <c r="C123" s="3" t="s">
        <v>1135</v>
      </c>
      <c r="D123" s="3" t="s">
        <v>187</v>
      </c>
      <c r="E123" s="3" t="s">
        <v>1016</v>
      </c>
      <c r="F123" s="2" t="s">
        <v>11</v>
      </c>
      <c r="G123" s="2" t="s">
        <v>11</v>
      </c>
      <c r="H123" s="2" t="s">
        <v>11</v>
      </c>
      <c r="I123" s="2" t="s">
        <v>11</v>
      </c>
      <c r="J123" s="2" t="s">
        <v>11</v>
      </c>
      <c r="K123" s="2" t="s">
        <v>12</v>
      </c>
      <c r="L123" s="353"/>
    </row>
    <row r="124" spans="1:12" s="252" customFormat="1" ht="38.25" x14ac:dyDescent="0.2">
      <c r="A124" s="354">
        <v>21.93</v>
      </c>
      <c r="B124" s="3" t="s">
        <v>1552</v>
      </c>
      <c r="C124" s="3" t="s">
        <v>752</v>
      </c>
      <c r="D124" s="3" t="s">
        <v>188</v>
      </c>
      <c r="E124" s="3" t="s">
        <v>1016</v>
      </c>
      <c r="F124" s="2" t="s">
        <v>11</v>
      </c>
      <c r="G124" s="2" t="s">
        <v>11</v>
      </c>
      <c r="H124" s="2" t="s">
        <v>11</v>
      </c>
      <c r="I124" s="2" t="s">
        <v>11</v>
      </c>
      <c r="J124" s="2" t="s">
        <v>11</v>
      </c>
      <c r="K124" s="2" t="s">
        <v>12</v>
      </c>
      <c r="L124" s="353"/>
    </row>
    <row r="125" spans="1:12" s="252" customFormat="1" ht="25.5" x14ac:dyDescent="0.2">
      <c r="A125" s="354">
        <v>21.94</v>
      </c>
      <c r="B125" s="3" t="s">
        <v>1136</v>
      </c>
      <c r="C125" s="3" t="s">
        <v>750</v>
      </c>
      <c r="D125" s="3" t="s">
        <v>188</v>
      </c>
      <c r="E125" s="3" t="s">
        <v>1016</v>
      </c>
      <c r="F125" s="2" t="s">
        <v>970</v>
      </c>
      <c r="G125" s="2" t="s">
        <v>970</v>
      </c>
      <c r="H125" s="2" t="s">
        <v>970</v>
      </c>
      <c r="I125" s="2" t="s">
        <v>970</v>
      </c>
      <c r="J125" s="2" t="s">
        <v>970</v>
      </c>
      <c r="K125" s="2" t="s">
        <v>970</v>
      </c>
      <c r="L125" s="353" t="s">
        <v>1137</v>
      </c>
    </row>
    <row r="126" spans="1:12" s="252" customFormat="1" ht="63.75" x14ac:dyDescent="0.2">
      <c r="A126" s="354">
        <v>21.95</v>
      </c>
      <c r="B126" s="3" t="s">
        <v>1553</v>
      </c>
      <c r="C126" s="3" t="s">
        <v>752</v>
      </c>
      <c r="D126" s="3" t="s">
        <v>187</v>
      </c>
      <c r="E126" s="3" t="s">
        <v>1016</v>
      </c>
      <c r="F126" s="2" t="s">
        <v>970</v>
      </c>
      <c r="G126" s="2" t="s">
        <v>970</v>
      </c>
      <c r="H126" s="2" t="s">
        <v>970</v>
      </c>
      <c r="I126" s="2" t="s">
        <v>970</v>
      </c>
      <c r="J126" s="2" t="s">
        <v>970</v>
      </c>
      <c r="K126" s="2" t="s">
        <v>970</v>
      </c>
      <c r="L126" s="353" t="s">
        <v>1138</v>
      </c>
    </row>
    <row r="127" spans="1:12" s="252" customFormat="1" ht="38.25" x14ac:dyDescent="0.2">
      <c r="A127" s="354">
        <v>21.96</v>
      </c>
      <c r="B127" s="3" t="s">
        <v>1139</v>
      </c>
      <c r="C127" s="3" t="s">
        <v>752</v>
      </c>
      <c r="D127" s="3" t="s">
        <v>187</v>
      </c>
      <c r="E127" s="3" t="s">
        <v>1016</v>
      </c>
      <c r="F127" s="357" t="s">
        <v>11</v>
      </c>
      <c r="G127" s="357" t="s">
        <v>11</v>
      </c>
      <c r="H127" s="357" t="s">
        <v>11</v>
      </c>
      <c r="I127" s="2" t="s">
        <v>11</v>
      </c>
      <c r="J127" s="357" t="s">
        <v>11</v>
      </c>
      <c r="K127" s="2" t="s">
        <v>12</v>
      </c>
      <c r="L127" s="353"/>
    </row>
    <row r="128" spans="1:12" s="252" customFormat="1" ht="25.5" x14ac:dyDescent="0.2">
      <c r="A128" s="354">
        <v>21.97</v>
      </c>
      <c r="B128" s="3" t="s">
        <v>1141</v>
      </c>
      <c r="C128" s="3" t="s">
        <v>752</v>
      </c>
      <c r="D128" s="3" t="s">
        <v>187</v>
      </c>
      <c r="E128" s="3" t="s">
        <v>1016</v>
      </c>
      <c r="F128" s="357" t="s">
        <v>11</v>
      </c>
      <c r="G128" s="357" t="s">
        <v>11</v>
      </c>
      <c r="H128" s="357" t="s">
        <v>11</v>
      </c>
      <c r="I128" s="2" t="s">
        <v>11</v>
      </c>
      <c r="J128" s="357" t="s">
        <v>11</v>
      </c>
      <c r="K128" s="2" t="s">
        <v>12</v>
      </c>
      <c r="L128" s="353"/>
    </row>
    <row r="129" spans="1:12" s="252" customFormat="1" ht="51" x14ac:dyDescent="0.2">
      <c r="A129" s="354">
        <v>21.98</v>
      </c>
      <c r="B129" s="3" t="s">
        <v>1554</v>
      </c>
      <c r="C129" s="3" t="s">
        <v>754</v>
      </c>
      <c r="D129" s="3" t="s">
        <v>188</v>
      </c>
      <c r="E129" s="3" t="s">
        <v>1016</v>
      </c>
      <c r="F129" s="357" t="s">
        <v>11</v>
      </c>
      <c r="G129" s="357" t="s">
        <v>11</v>
      </c>
      <c r="H129" s="357" t="s">
        <v>11</v>
      </c>
      <c r="I129" s="2" t="s">
        <v>11</v>
      </c>
      <c r="J129" s="357" t="s">
        <v>11</v>
      </c>
      <c r="K129" s="2" t="s">
        <v>12</v>
      </c>
      <c r="L129" s="353"/>
    </row>
    <row r="130" spans="1:12" s="252" customFormat="1" ht="25.5" x14ac:dyDescent="0.2">
      <c r="A130" s="354">
        <v>21.99</v>
      </c>
      <c r="B130" s="3" t="s">
        <v>1142</v>
      </c>
      <c r="C130" s="3" t="s">
        <v>1135</v>
      </c>
      <c r="D130" s="3" t="s">
        <v>187</v>
      </c>
      <c r="E130" s="3" t="s">
        <v>1016</v>
      </c>
      <c r="F130" s="357" t="s">
        <v>11</v>
      </c>
      <c r="G130" s="357" t="s">
        <v>11</v>
      </c>
      <c r="H130" s="357" t="s">
        <v>11</v>
      </c>
      <c r="I130" s="2" t="s">
        <v>11</v>
      </c>
      <c r="J130" s="357" t="s">
        <v>11</v>
      </c>
      <c r="K130" s="2" t="s">
        <v>12</v>
      </c>
      <c r="L130" s="353"/>
    </row>
    <row r="131" spans="1:12" s="252" customFormat="1" ht="25.5" x14ac:dyDescent="0.2">
      <c r="A131" s="354">
        <v>21.991</v>
      </c>
      <c r="B131" s="3" t="s">
        <v>1144</v>
      </c>
      <c r="C131" s="3" t="s">
        <v>744</v>
      </c>
      <c r="D131" s="3" t="s">
        <v>187</v>
      </c>
      <c r="E131" s="3" t="s">
        <v>1016</v>
      </c>
      <c r="F131" s="2" t="s">
        <v>11</v>
      </c>
      <c r="G131" s="2" t="s">
        <v>11</v>
      </c>
      <c r="H131" s="2" t="s">
        <v>11</v>
      </c>
      <c r="I131" s="2" t="s">
        <v>11</v>
      </c>
      <c r="J131" s="2" t="s">
        <v>11</v>
      </c>
      <c r="K131" s="2" t="s">
        <v>12</v>
      </c>
      <c r="L131" s="353"/>
    </row>
    <row r="132" spans="1:12" s="252" customFormat="1" ht="63.75" x14ac:dyDescent="0.2">
      <c r="A132" s="354">
        <v>21.992000000000001</v>
      </c>
      <c r="B132" s="3" t="s">
        <v>1802</v>
      </c>
      <c r="C132" s="3" t="s">
        <v>1145</v>
      </c>
      <c r="D132" s="3" t="s">
        <v>187</v>
      </c>
      <c r="E132" s="3" t="s">
        <v>1016</v>
      </c>
      <c r="F132" s="2" t="s">
        <v>1146</v>
      </c>
      <c r="G132" s="2" t="s">
        <v>11</v>
      </c>
      <c r="H132" s="2" t="s">
        <v>11</v>
      </c>
      <c r="I132" s="2" t="s">
        <v>11</v>
      </c>
      <c r="J132" s="2" t="s">
        <v>11</v>
      </c>
      <c r="K132" s="2" t="s">
        <v>12</v>
      </c>
      <c r="L132" s="353"/>
    </row>
    <row r="133" spans="1:12" s="252" customFormat="1" ht="51" x14ac:dyDescent="0.2">
      <c r="A133" s="354">
        <v>21.992999999999999</v>
      </c>
      <c r="B133" s="3" t="s">
        <v>2419</v>
      </c>
      <c r="C133" s="3" t="s">
        <v>1148</v>
      </c>
      <c r="D133" s="3" t="s">
        <v>187</v>
      </c>
      <c r="E133" s="3" t="s">
        <v>1016</v>
      </c>
      <c r="F133" s="2" t="s">
        <v>11</v>
      </c>
      <c r="G133" s="2" t="s">
        <v>11</v>
      </c>
      <c r="H133" s="2" t="s">
        <v>11</v>
      </c>
      <c r="I133" s="2" t="s">
        <v>11</v>
      </c>
      <c r="J133" s="2" t="s">
        <v>11</v>
      </c>
      <c r="K133" s="2" t="s">
        <v>12</v>
      </c>
      <c r="L133" s="353"/>
    </row>
    <row r="134" spans="1:12" s="252" customFormat="1" ht="51" x14ac:dyDescent="0.2">
      <c r="A134" s="354">
        <v>21.994</v>
      </c>
      <c r="B134" s="3" t="s">
        <v>1803</v>
      </c>
      <c r="C134" s="3" t="s">
        <v>1149</v>
      </c>
      <c r="D134" s="3" t="s">
        <v>187</v>
      </c>
      <c r="E134" s="3" t="s">
        <v>1016</v>
      </c>
      <c r="F134" s="2" t="s">
        <v>11</v>
      </c>
      <c r="G134" s="2" t="s">
        <v>11</v>
      </c>
      <c r="H134" s="2" t="s">
        <v>11</v>
      </c>
      <c r="I134" s="2" t="s">
        <v>11</v>
      </c>
      <c r="J134" s="2" t="s">
        <v>11</v>
      </c>
      <c r="K134" s="2" t="s">
        <v>12</v>
      </c>
      <c r="L134" s="353"/>
    </row>
    <row r="135" spans="1:12" s="252" customFormat="1" ht="51" x14ac:dyDescent="0.2">
      <c r="A135" s="354">
        <v>21.995000000000001</v>
      </c>
      <c r="B135" s="3" t="s">
        <v>1837</v>
      </c>
      <c r="C135" s="3" t="s">
        <v>1148</v>
      </c>
      <c r="D135" s="3" t="s">
        <v>188</v>
      </c>
      <c r="E135" s="3" t="s">
        <v>1016</v>
      </c>
      <c r="F135" s="2" t="s">
        <v>11</v>
      </c>
      <c r="G135" s="2" t="s">
        <v>11</v>
      </c>
      <c r="H135" s="2" t="s">
        <v>11</v>
      </c>
      <c r="I135" s="2" t="s">
        <v>11</v>
      </c>
      <c r="J135" s="2" t="s">
        <v>11</v>
      </c>
      <c r="K135" s="2" t="s">
        <v>12</v>
      </c>
      <c r="L135" s="353"/>
    </row>
    <row r="136" spans="1:12" s="252" customFormat="1" ht="63.75" x14ac:dyDescent="0.2">
      <c r="A136" s="354">
        <v>21.995999999999999</v>
      </c>
      <c r="B136" s="3" t="s">
        <v>1804</v>
      </c>
      <c r="C136" s="3" t="s">
        <v>1145</v>
      </c>
      <c r="D136" s="3" t="s">
        <v>187</v>
      </c>
      <c r="E136" s="3" t="s">
        <v>1016</v>
      </c>
      <c r="F136" s="2" t="s">
        <v>11</v>
      </c>
      <c r="G136" s="2" t="s">
        <v>11</v>
      </c>
      <c r="H136" s="2" t="s">
        <v>11</v>
      </c>
      <c r="I136" s="2" t="s">
        <v>11</v>
      </c>
      <c r="J136" s="2" t="s">
        <v>11</v>
      </c>
      <c r="K136" s="2" t="s">
        <v>12</v>
      </c>
      <c r="L136" s="353"/>
    </row>
    <row r="137" spans="1:12" s="252" customFormat="1" ht="63.75" x14ac:dyDescent="0.2">
      <c r="A137" s="354">
        <v>21.997</v>
      </c>
      <c r="B137" s="3" t="s">
        <v>1805</v>
      </c>
      <c r="C137" s="3" t="s">
        <v>1151</v>
      </c>
      <c r="D137" s="3" t="s">
        <v>187</v>
      </c>
      <c r="E137" s="3" t="s">
        <v>1016</v>
      </c>
      <c r="F137" s="2" t="s">
        <v>11</v>
      </c>
      <c r="G137" s="2" t="s">
        <v>11</v>
      </c>
      <c r="H137" s="2" t="s">
        <v>11</v>
      </c>
      <c r="I137" s="2" t="s">
        <v>11</v>
      </c>
      <c r="J137" s="2" t="s">
        <v>11</v>
      </c>
      <c r="K137" s="2" t="s">
        <v>12</v>
      </c>
      <c r="L137" s="353"/>
    </row>
    <row r="138" spans="1:12" s="252" customFormat="1" ht="63.75" x14ac:dyDescent="0.2">
      <c r="A138" s="354">
        <v>21.998000000000001</v>
      </c>
      <c r="B138" s="3" t="s">
        <v>1806</v>
      </c>
      <c r="C138" s="3" t="s">
        <v>1151</v>
      </c>
      <c r="D138" s="3" t="s">
        <v>187</v>
      </c>
      <c r="E138" s="3" t="s">
        <v>1016</v>
      </c>
      <c r="F138" s="2" t="s">
        <v>11</v>
      </c>
      <c r="G138" s="2" t="s">
        <v>11</v>
      </c>
      <c r="H138" s="2" t="s">
        <v>11</v>
      </c>
      <c r="I138" s="2" t="s">
        <v>11</v>
      </c>
      <c r="J138" s="2" t="s">
        <v>11</v>
      </c>
      <c r="K138" s="2" t="s">
        <v>12</v>
      </c>
      <c r="L138" s="353"/>
    </row>
    <row r="139" spans="1:12" s="252" customFormat="1" ht="51" x14ac:dyDescent="0.2">
      <c r="A139" s="354">
        <v>21.998999999999999</v>
      </c>
      <c r="B139" s="3" t="s">
        <v>1807</v>
      </c>
      <c r="C139" s="3" t="s">
        <v>1148</v>
      </c>
      <c r="D139" s="3" t="s">
        <v>187</v>
      </c>
      <c r="E139" s="3" t="s">
        <v>1016</v>
      </c>
      <c r="F139" s="2" t="s">
        <v>11</v>
      </c>
      <c r="G139" s="2" t="s">
        <v>11</v>
      </c>
      <c r="H139" s="2" t="s">
        <v>11</v>
      </c>
      <c r="I139" s="2" t="s">
        <v>11</v>
      </c>
      <c r="J139" s="2" t="s">
        <v>11</v>
      </c>
      <c r="K139" s="2" t="s">
        <v>12</v>
      </c>
      <c r="L139" s="353"/>
    </row>
    <row r="140" spans="1:12" s="252" customFormat="1" ht="51" x14ac:dyDescent="0.2">
      <c r="A140" s="354">
        <v>21.999099999999999</v>
      </c>
      <c r="B140" s="3" t="s">
        <v>1808</v>
      </c>
      <c r="C140" s="3" t="s">
        <v>1149</v>
      </c>
      <c r="D140" s="3" t="s">
        <v>187</v>
      </c>
      <c r="E140" s="3" t="s">
        <v>1016</v>
      </c>
      <c r="F140" s="2" t="s">
        <v>11</v>
      </c>
      <c r="G140" s="2" t="s">
        <v>11</v>
      </c>
      <c r="H140" s="2" t="s">
        <v>11</v>
      </c>
      <c r="I140" s="2" t="s">
        <v>11</v>
      </c>
      <c r="J140" s="2" t="s">
        <v>11</v>
      </c>
      <c r="K140" s="2" t="s">
        <v>12</v>
      </c>
      <c r="L140" s="353"/>
    </row>
    <row r="141" spans="1:12" s="252" customFormat="1" ht="63.75" x14ac:dyDescent="0.2">
      <c r="A141" s="354">
        <v>21.999199999999998</v>
      </c>
      <c r="B141" s="3" t="s">
        <v>1809</v>
      </c>
      <c r="C141" s="3" t="s">
        <v>1148</v>
      </c>
      <c r="D141" s="3" t="s">
        <v>188</v>
      </c>
      <c r="E141" s="3" t="s">
        <v>1016</v>
      </c>
      <c r="F141" s="2" t="s">
        <v>11</v>
      </c>
      <c r="G141" s="2" t="s">
        <v>11</v>
      </c>
      <c r="H141" s="2" t="s">
        <v>11</v>
      </c>
      <c r="I141" s="2" t="s">
        <v>11</v>
      </c>
      <c r="J141" s="2" t="s">
        <v>11</v>
      </c>
      <c r="K141" s="2" t="s">
        <v>12</v>
      </c>
      <c r="L141" s="353"/>
    </row>
    <row r="142" spans="1:12" s="252" customFormat="1" ht="102" x14ac:dyDescent="0.2">
      <c r="A142" s="354">
        <v>21.999300000000002</v>
      </c>
      <c r="B142" s="3" t="s">
        <v>1810</v>
      </c>
      <c r="C142" s="3" t="s">
        <v>1151</v>
      </c>
      <c r="D142" s="3" t="s">
        <v>187</v>
      </c>
      <c r="E142" s="3" t="s">
        <v>1016</v>
      </c>
      <c r="F142" s="2" t="s">
        <v>11</v>
      </c>
      <c r="G142" s="2" t="s">
        <v>11</v>
      </c>
      <c r="H142" s="2" t="s">
        <v>11</v>
      </c>
      <c r="I142" s="2" t="s">
        <v>11</v>
      </c>
      <c r="J142" s="2" t="s">
        <v>11</v>
      </c>
      <c r="K142" s="2" t="s">
        <v>12</v>
      </c>
      <c r="L142" s="353"/>
    </row>
    <row r="143" spans="1:12" s="252" customFormat="1" ht="76.5" x14ac:dyDescent="0.2">
      <c r="A143" s="354">
        <v>21.999400000000001</v>
      </c>
      <c r="B143" s="3" t="s">
        <v>1811</v>
      </c>
      <c r="C143" s="3" t="s">
        <v>1151</v>
      </c>
      <c r="D143" s="3" t="s">
        <v>188</v>
      </c>
      <c r="E143" s="3" t="s">
        <v>1016</v>
      </c>
      <c r="F143" s="2" t="s">
        <v>11</v>
      </c>
      <c r="G143" s="2" t="s">
        <v>11</v>
      </c>
      <c r="H143" s="2" t="s">
        <v>11</v>
      </c>
      <c r="I143" s="2" t="s">
        <v>11</v>
      </c>
      <c r="J143" s="2" t="s">
        <v>11</v>
      </c>
      <c r="K143" s="2" t="s">
        <v>12</v>
      </c>
      <c r="L143" s="353"/>
    </row>
    <row r="144" spans="1:12" s="252" customFormat="1" ht="76.5" x14ac:dyDescent="0.2">
      <c r="A144" s="354">
        <v>21.999500000000001</v>
      </c>
      <c r="B144" s="3" t="s">
        <v>1812</v>
      </c>
      <c r="C144" s="3" t="s">
        <v>1155</v>
      </c>
      <c r="D144" s="3" t="s">
        <v>188</v>
      </c>
      <c r="E144" s="3" t="s">
        <v>1016</v>
      </c>
      <c r="F144" s="2" t="s">
        <v>11</v>
      </c>
      <c r="G144" s="2" t="s">
        <v>11</v>
      </c>
      <c r="H144" s="2" t="s">
        <v>11</v>
      </c>
      <c r="I144" s="2" t="s">
        <v>11</v>
      </c>
      <c r="J144" s="2" t="s">
        <v>11</v>
      </c>
      <c r="K144" s="2" t="s">
        <v>12</v>
      </c>
      <c r="L144" s="353"/>
    </row>
    <row r="145" spans="1:12" s="252" customFormat="1" ht="76.5" x14ac:dyDescent="0.2">
      <c r="A145" s="354">
        <v>21.999600000000001</v>
      </c>
      <c r="B145" s="3" t="s">
        <v>1813</v>
      </c>
      <c r="C145" s="3" t="s">
        <v>1155</v>
      </c>
      <c r="D145" s="3" t="s">
        <v>188</v>
      </c>
      <c r="E145" s="3" t="s">
        <v>1016</v>
      </c>
      <c r="F145" s="2" t="s">
        <v>11</v>
      </c>
      <c r="G145" s="2" t="s">
        <v>11</v>
      </c>
      <c r="H145" s="2" t="s">
        <v>11</v>
      </c>
      <c r="I145" s="2" t="s">
        <v>11</v>
      </c>
      <c r="J145" s="2" t="s">
        <v>11</v>
      </c>
      <c r="K145" s="2" t="s">
        <v>11</v>
      </c>
      <c r="L145" s="353"/>
    </row>
    <row r="146" spans="1:12" s="252" customFormat="1" ht="25.5" x14ac:dyDescent="0.2">
      <c r="A146" s="354">
        <v>21.999700000000001</v>
      </c>
      <c r="B146" s="3" t="s">
        <v>1157</v>
      </c>
      <c r="C146" s="3" t="s">
        <v>762</v>
      </c>
      <c r="D146" s="3" t="s">
        <v>187</v>
      </c>
      <c r="E146" s="3" t="s">
        <v>1016</v>
      </c>
      <c r="F146" s="2" t="s">
        <v>11</v>
      </c>
      <c r="G146" s="2" t="s">
        <v>11</v>
      </c>
      <c r="H146" s="2" t="s">
        <v>11</v>
      </c>
      <c r="I146" s="2" t="s">
        <v>11</v>
      </c>
      <c r="J146" s="2" t="s">
        <v>11</v>
      </c>
      <c r="K146" s="2" t="s">
        <v>12</v>
      </c>
      <c r="L146" s="353"/>
    </row>
    <row r="147" spans="1:12" s="252" customFormat="1" ht="38.25" x14ac:dyDescent="0.2">
      <c r="A147" s="354">
        <v>21.9998</v>
      </c>
      <c r="B147" s="3" t="s">
        <v>1159</v>
      </c>
      <c r="C147" s="3" t="s">
        <v>762</v>
      </c>
      <c r="D147" s="3" t="s">
        <v>188</v>
      </c>
      <c r="E147" s="3" t="s">
        <v>1016</v>
      </c>
      <c r="F147" s="2" t="s">
        <v>11</v>
      </c>
      <c r="G147" s="2" t="s">
        <v>11</v>
      </c>
      <c r="H147" s="2" t="s">
        <v>11</v>
      </c>
      <c r="I147" s="2" t="s">
        <v>11</v>
      </c>
      <c r="J147" s="2" t="s">
        <v>11</v>
      </c>
      <c r="K147" s="2" t="s">
        <v>12</v>
      </c>
      <c r="L147" s="353"/>
    </row>
    <row r="148" spans="1:12" s="252" customFormat="1" ht="76.5" x14ac:dyDescent="0.2">
      <c r="A148" s="354">
        <v>21.9999</v>
      </c>
      <c r="B148" s="3" t="s">
        <v>1814</v>
      </c>
      <c r="C148" s="3" t="s">
        <v>1160</v>
      </c>
      <c r="D148" s="3" t="s">
        <v>188</v>
      </c>
      <c r="E148" s="3" t="s">
        <v>1016</v>
      </c>
      <c r="F148" s="2" t="s">
        <v>11</v>
      </c>
      <c r="G148" s="2" t="s">
        <v>11</v>
      </c>
      <c r="H148" s="2" t="s">
        <v>11</v>
      </c>
      <c r="I148" s="2" t="s">
        <v>11</v>
      </c>
      <c r="J148" s="2" t="s">
        <v>11</v>
      </c>
      <c r="K148" s="2" t="s">
        <v>12</v>
      </c>
      <c r="L148" s="353"/>
    </row>
    <row r="149" spans="1:12" s="252" customFormat="1" x14ac:dyDescent="0.2">
      <c r="A149" s="354">
        <v>22</v>
      </c>
      <c r="B149" s="3" t="s">
        <v>1162</v>
      </c>
      <c r="C149" s="3" t="s">
        <v>764</v>
      </c>
      <c r="D149" s="3" t="s">
        <v>187</v>
      </c>
      <c r="E149" s="3" t="s">
        <v>1016</v>
      </c>
      <c r="F149" s="2" t="s">
        <v>11</v>
      </c>
      <c r="G149" s="2" t="s">
        <v>11</v>
      </c>
      <c r="H149" s="2" t="s">
        <v>11</v>
      </c>
      <c r="I149" s="2" t="s">
        <v>11</v>
      </c>
      <c r="J149" s="2" t="s">
        <v>11</v>
      </c>
      <c r="K149" s="2" t="s">
        <v>12</v>
      </c>
      <c r="L149" s="353"/>
    </row>
    <row r="150" spans="1:12" s="252" customFormat="1" ht="25.5" x14ac:dyDescent="0.2">
      <c r="A150" s="354">
        <v>22.1</v>
      </c>
      <c r="B150" s="3" t="s">
        <v>1164</v>
      </c>
      <c r="C150" s="3" t="s">
        <v>764</v>
      </c>
      <c r="D150" s="3" t="s">
        <v>188</v>
      </c>
      <c r="E150" s="3" t="s">
        <v>1016</v>
      </c>
      <c r="F150" s="2" t="s">
        <v>12</v>
      </c>
      <c r="G150" s="2" t="s">
        <v>12</v>
      </c>
      <c r="H150" s="2" t="s">
        <v>12</v>
      </c>
      <c r="I150" s="2" t="s">
        <v>12</v>
      </c>
      <c r="J150" s="2" t="s">
        <v>12</v>
      </c>
      <c r="K150" s="2" t="s">
        <v>12</v>
      </c>
      <c r="L150" s="353"/>
    </row>
    <row r="151" spans="1:12" s="252" customFormat="1" x14ac:dyDescent="0.2">
      <c r="A151" s="354">
        <v>22.2</v>
      </c>
      <c r="B151" s="3" t="s">
        <v>1165</v>
      </c>
      <c r="C151" s="3" t="s">
        <v>764</v>
      </c>
      <c r="D151" s="3" t="s">
        <v>187</v>
      </c>
      <c r="E151" s="3" t="s">
        <v>1016</v>
      </c>
      <c r="F151" s="2" t="s">
        <v>12</v>
      </c>
      <c r="G151" s="2" t="s">
        <v>12</v>
      </c>
      <c r="H151" s="2" t="s">
        <v>12</v>
      </c>
      <c r="I151" s="2" t="s">
        <v>12</v>
      </c>
      <c r="J151" s="2" t="s">
        <v>12</v>
      </c>
      <c r="K151" s="2" t="s">
        <v>12</v>
      </c>
      <c r="L151" s="353"/>
    </row>
    <row r="152" spans="1:12" s="252" customFormat="1" ht="178.5" x14ac:dyDescent="0.2">
      <c r="A152" s="354">
        <v>23</v>
      </c>
      <c r="B152" s="3" t="s">
        <v>1555</v>
      </c>
      <c r="C152" s="3" t="s">
        <v>774</v>
      </c>
      <c r="D152" s="3" t="s">
        <v>187</v>
      </c>
      <c r="E152" s="3" t="s">
        <v>933</v>
      </c>
      <c r="F152" s="2" t="s">
        <v>970</v>
      </c>
      <c r="G152" s="2" t="s">
        <v>970</v>
      </c>
      <c r="H152" s="2" t="s">
        <v>970</v>
      </c>
      <c r="I152" s="2" t="s">
        <v>970</v>
      </c>
      <c r="J152" s="2" t="s">
        <v>970</v>
      </c>
      <c r="K152" s="2" t="s">
        <v>970</v>
      </c>
      <c r="L152" s="353" t="s">
        <v>1166</v>
      </c>
    </row>
    <row r="153" spans="1:12" s="252" customFormat="1" ht="25.5" x14ac:dyDescent="0.2">
      <c r="A153" s="354">
        <v>23.1</v>
      </c>
      <c r="B153" s="3" t="s">
        <v>1167</v>
      </c>
      <c r="C153" s="3" t="s">
        <v>1168</v>
      </c>
      <c r="D153" s="3" t="s">
        <v>187</v>
      </c>
      <c r="E153" s="3" t="s">
        <v>933</v>
      </c>
      <c r="F153" s="2" t="s">
        <v>970</v>
      </c>
      <c r="G153" s="2" t="s">
        <v>970</v>
      </c>
      <c r="H153" s="2" t="s">
        <v>970</v>
      </c>
      <c r="I153" s="2" t="s">
        <v>970</v>
      </c>
      <c r="J153" s="2" t="s">
        <v>970</v>
      </c>
      <c r="K153" s="2" t="s">
        <v>970</v>
      </c>
      <c r="L153" s="353" t="s">
        <v>1166</v>
      </c>
    </row>
    <row r="154" spans="1:12" s="252" customFormat="1" ht="25.5" x14ac:dyDescent="0.2">
      <c r="A154" s="354">
        <v>23.2</v>
      </c>
      <c r="B154" s="3" t="s">
        <v>1169</v>
      </c>
      <c r="C154" s="3" t="s">
        <v>1170</v>
      </c>
      <c r="D154" s="3" t="s">
        <v>187</v>
      </c>
      <c r="E154" s="3" t="s">
        <v>933</v>
      </c>
      <c r="F154" s="2" t="s">
        <v>970</v>
      </c>
      <c r="G154" s="2" t="s">
        <v>970</v>
      </c>
      <c r="H154" s="2" t="s">
        <v>970</v>
      </c>
      <c r="I154" s="2" t="s">
        <v>970</v>
      </c>
      <c r="J154" s="2" t="s">
        <v>970</v>
      </c>
      <c r="K154" s="2" t="s">
        <v>970</v>
      </c>
      <c r="L154" s="353" t="s">
        <v>1166</v>
      </c>
    </row>
    <row r="155" spans="1:12" s="252" customFormat="1" ht="25.5" x14ac:dyDescent="0.2">
      <c r="A155" s="354">
        <v>23.3</v>
      </c>
      <c r="B155" s="3" t="s">
        <v>1169</v>
      </c>
      <c r="C155" s="3" t="s">
        <v>1170</v>
      </c>
      <c r="D155" s="3" t="s">
        <v>187</v>
      </c>
      <c r="E155" s="3" t="s">
        <v>933</v>
      </c>
      <c r="F155" s="2" t="s">
        <v>970</v>
      </c>
      <c r="G155" s="2" t="s">
        <v>970</v>
      </c>
      <c r="H155" s="2" t="s">
        <v>970</v>
      </c>
      <c r="I155" s="2" t="s">
        <v>970</v>
      </c>
      <c r="J155" s="2" t="s">
        <v>970</v>
      </c>
      <c r="K155" s="2" t="s">
        <v>970</v>
      </c>
      <c r="L155" s="353" t="s">
        <v>1166</v>
      </c>
    </row>
    <row r="156" spans="1:12" s="252" customFormat="1" ht="25.5" x14ac:dyDescent="0.2">
      <c r="A156" s="354">
        <v>23.4</v>
      </c>
      <c r="B156" s="3" t="s">
        <v>1171</v>
      </c>
      <c r="C156" s="3" t="s">
        <v>1172</v>
      </c>
      <c r="D156" s="3" t="s">
        <v>187</v>
      </c>
      <c r="E156" s="3" t="s">
        <v>933</v>
      </c>
      <c r="F156" s="2" t="s">
        <v>970</v>
      </c>
      <c r="G156" s="2" t="s">
        <v>970</v>
      </c>
      <c r="H156" s="2" t="s">
        <v>970</v>
      </c>
      <c r="I156" s="2" t="s">
        <v>970</v>
      </c>
      <c r="J156" s="2" t="s">
        <v>970</v>
      </c>
      <c r="K156" s="2" t="s">
        <v>970</v>
      </c>
      <c r="L156" s="353" t="s">
        <v>1166</v>
      </c>
    </row>
    <row r="157" spans="1:12" s="252" customFormat="1" ht="25.5" x14ac:dyDescent="0.2">
      <c r="A157" s="354">
        <v>23.5</v>
      </c>
      <c r="B157" s="3" t="s">
        <v>1173</v>
      </c>
      <c r="C157" s="3" t="s">
        <v>1174</v>
      </c>
      <c r="D157" s="3" t="s">
        <v>187</v>
      </c>
      <c r="E157" s="3" t="s">
        <v>933</v>
      </c>
      <c r="F157" s="2" t="s">
        <v>970</v>
      </c>
      <c r="G157" s="2" t="s">
        <v>970</v>
      </c>
      <c r="H157" s="2" t="s">
        <v>970</v>
      </c>
      <c r="I157" s="2" t="s">
        <v>970</v>
      </c>
      <c r="J157" s="2" t="s">
        <v>970</v>
      </c>
      <c r="K157" s="2" t="s">
        <v>970</v>
      </c>
      <c r="L157" s="353" t="s">
        <v>1166</v>
      </c>
    </row>
    <row r="158" spans="1:12" s="252" customFormat="1" ht="76.5" x14ac:dyDescent="0.2">
      <c r="A158" s="354">
        <v>23.6</v>
      </c>
      <c r="B158" s="3" t="s">
        <v>2420</v>
      </c>
      <c r="C158" s="3" t="s">
        <v>774</v>
      </c>
      <c r="D158" s="3" t="s">
        <v>187</v>
      </c>
      <c r="E158" s="3" t="s">
        <v>933</v>
      </c>
      <c r="F158" s="2" t="s">
        <v>970</v>
      </c>
      <c r="G158" s="2" t="s">
        <v>970</v>
      </c>
      <c r="H158" s="2" t="s">
        <v>970</v>
      </c>
      <c r="I158" s="2" t="s">
        <v>970</v>
      </c>
      <c r="J158" s="2" t="s">
        <v>970</v>
      </c>
      <c r="K158" s="2" t="s">
        <v>970</v>
      </c>
      <c r="L158" s="353" t="s">
        <v>1166</v>
      </c>
    </row>
    <row r="159" spans="1:12" s="252" customFormat="1" ht="38.25" x14ac:dyDescent="0.2">
      <c r="A159" s="354">
        <v>23.7</v>
      </c>
      <c r="B159" s="3" t="s">
        <v>1556</v>
      </c>
      <c r="C159" s="3" t="s">
        <v>1175</v>
      </c>
      <c r="D159" s="3" t="s">
        <v>187</v>
      </c>
      <c r="E159" s="3" t="s">
        <v>933</v>
      </c>
      <c r="F159" s="2" t="s">
        <v>970</v>
      </c>
      <c r="G159" s="2" t="s">
        <v>970</v>
      </c>
      <c r="H159" s="2" t="s">
        <v>970</v>
      </c>
      <c r="I159" s="2" t="s">
        <v>970</v>
      </c>
      <c r="J159" s="2" t="s">
        <v>970</v>
      </c>
      <c r="K159" s="2" t="s">
        <v>970</v>
      </c>
      <c r="L159" s="353" t="s">
        <v>1166</v>
      </c>
    </row>
    <row r="160" spans="1:12" s="252" customFormat="1" ht="25.5" x14ac:dyDescent="0.2">
      <c r="A160" s="354">
        <v>23.8</v>
      </c>
      <c r="B160" s="3" t="s">
        <v>1176</v>
      </c>
      <c r="C160" s="3" t="s">
        <v>1177</v>
      </c>
      <c r="D160" s="3" t="s">
        <v>187</v>
      </c>
      <c r="E160" s="3" t="s">
        <v>933</v>
      </c>
      <c r="F160" s="2" t="s">
        <v>970</v>
      </c>
      <c r="G160" s="2" t="s">
        <v>970</v>
      </c>
      <c r="H160" s="2" t="s">
        <v>970</v>
      </c>
      <c r="I160" s="2" t="s">
        <v>970</v>
      </c>
      <c r="J160" s="2" t="s">
        <v>970</v>
      </c>
      <c r="K160" s="2" t="s">
        <v>970</v>
      </c>
      <c r="L160" s="353" t="s">
        <v>1166</v>
      </c>
    </row>
    <row r="161" spans="1:12" s="252" customFormat="1" ht="76.5" x14ac:dyDescent="0.2">
      <c r="A161" s="354">
        <v>23.9</v>
      </c>
      <c r="B161" s="3" t="s">
        <v>1557</v>
      </c>
      <c r="C161" s="3" t="s">
        <v>1177</v>
      </c>
      <c r="D161" s="3" t="s">
        <v>187</v>
      </c>
      <c r="E161" s="3" t="s">
        <v>933</v>
      </c>
      <c r="F161" s="2" t="s">
        <v>970</v>
      </c>
      <c r="G161" s="2" t="s">
        <v>970</v>
      </c>
      <c r="H161" s="2" t="s">
        <v>970</v>
      </c>
      <c r="I161" s="2" t="s">
        <v>970</v>
      </c>
      <c r="J161" s="2" t="s">
        <v>970</v>
      </c>
      <c r="K161" s="2" t="s">
        <v>970</v>
      </c>
      <c r="L161" s="353" t="s">
        <v>1558</v>
      </c>
    </row>
    <row r="162" spans="1:12" s="252" customFormat="1" ht="63.75" x14ac:dyDescent="0.2">
      <c r="A162" s="354">
        <v>23.91</v>
      </c>
      <c r="B162" s="3" t="s">
        <v>1559</v>
      </c>
      <c r="C162" s="3" t="s">
        <v>1178</v>
      </c>
      <c r="D162" s="3" t="s">
        <v>187</v>
      </c>
      <c r="E162" s="3" t="s">
        <v>933</v>
      </c>
      <c r="F162" s="2" t="s">
        <v>970</v>
      </c>
      <c r="G162" s="2" t="s">
        <v>970</v>
      </c>
      <c r="H162" s="2" t="s">
        <v>970</v>
      </c>
      <c r="I162" s="2" t="s">
        <v>970</v>
      </c>
      <c r="J162" s="2" t="s">
        <v>970</v>
      </c>
      <c r="K162" s="2" t="s">
        <v>970</v>
      </c>
      <c r="L162" s="353" t="s">
        <v>1166</v>
      </c>
    </row>
    <row r="163" spans="1:12" s="252" customFormat="1" ht="76.5" x14ac:dyDescent="0.2">
      <c r="A163" s="354">
        <v>23.92</v>
      </c>
      <c r="B163" s="3" t="s">
        <v>1560</v>
      </c>
      <c r="C163" s="3" t="s">
        <v>1178</v>
      </c>
      <c r="D163" s="3" t="s">
        <v>187</v>
      </c>
      <c r="E163" s="3" t="s">
        <v>933</v>
      </c>
      <c r="F163" s="2" t="s">
        <v>970</v>
      </c>
      <c r="G163" s="2" t="s">
        <v>970</v>
      </c>
      <c r="H163" s="2" t="s">
        <v>970</v>
      </c>
      <c r="I163" s="2" t="s">
        <v>970</v>
      </c>
      <c r="J163" s="2" t="s">
        <v>970</v>
      </c>
      <c r="K163" s="2" t="s">
        <v>970</v>
      </c>
      <c r="L163" s="353" t="s">
        <v>1166</v>
      </c>
    </row>
    <row r="164" spans="1:12" s="252" customFormat="1" ht="25.5" x14ac:dyDescent="0.2">
      <c r="A164" s="354">
        <v>23.93</v>
      </c>
      <c r="B164" s="3" t="s">
        <v>1179</v>
      </c>
      <c r="C164" s="3" t="s">
        <v>1172</v>
      </c>
      <c r="D164" s="3" t="s">
        <v>188</v>
      </c>
      <c r="E164" s="3" t="s">
        <v>933</v>
      </c>
      <c r="F164" s="2" t="s">
        <v>970</v>
      </c>
      <c r="G164" s="2" t="s">
        <v>970</v>
      </c>
      <c r="H164" s="2" t="s">
        <v>970</v>
      </c>
      <c r="I164" s="2" t="s">
        <v>970</v>
      </c>
      <c r="J164" s="2" t="s">
        <v>970</v>
      </c>
      <c r="K164" s="2" t="s">
        <v>970</v>
      </c>
      <c r="L164" s="353" t="s">
        <v>1166</v>
      </c>
    </row>
    <row r="165" spans="1:12" s="252" customFormat="1" ht="25.5" x14ac:dyDescent="0.2">
      <c r="A165" s="354">
        <v>23.94</v>
      </c>
      <c r="B165" s="3" t="s">
        <v>1180</v>
      </c>
      <c r="C165" s="3" t="s">
        <v>1174</v>
      </c>
      <c r="D165" s="3" t="s">
        <v>188</v>
      </c>
      <c r="E165" s="3" t="s">
        <v>933</v>
      </c>
      <c r="F165" s="2" t="s">
        <v>970</v>
      </c>
      <c r="G165" s="2" t="s">
        <v>970</v>
      </c>
      <c r="H165" s="2" t="s">
        <v>970</v>
      </c>
      <c r="I165" s="2" t="s">
        <v>970</v>
      </c>
      <c r="J165" s="2" t="s">
        <v>970</v>
      </c>
      <c r="K165" s="2" t="s">
        <v>970</v>
      </c>
      <c r="L165" s="353" t="s">
        <v>1166</v>
      </c>
    </row>
    <row r="166" spans="1:12" s="252" customFormat="1" ht="25.5" x14ac:dyDescent="0.2">
      <c r="A166" s="354">
        <v>23.95</v>
      </c>
      <c r="B166" s="3" t="s">
        <v>1181</v>
      </c>
      <c r="C166" s="3" t="s">
        <v>1182</v>
      </c>
      <c r="D166" s="3" t="s">
        <v>187</v>
      </c>
      <c r="E166" s="3" t="s">
        <v>933</v>
      </c>
      <c r="F166" s="2" t="s">
        <v>970</v>
      </c>
      <c r="G166" s="2" t="s">
        <v>970</v>
      </c>
      <c r="H166" s="2" t="s">
        <v>970</v>
      </c>
      <c r="I166" s="2" t="s">
        <v>970</v>
      </c>
      <c r="J166" s="2" t="s">
        <v>970</v>
      </c>
      <c r="K166" s="2" t="s">
        <v>970</v>
      </c>
      <c r="L166" s="353" t="s">
        <v>1166</v>
      </c>
    </row>
    <row r="167" spans="1:12" s="252" customFormat="1" ht="25.5" x14ac:dyDescent="0.2">
      <c r="A167" s="354">
        <v>23.96</v>
      </c>
      <c r="B167" s="3" t="s">
        <v>1183</v>
      </c>
      <c r="C167" s="3" t="s">
        <v>1182</v>
      </c>
      <c r="D167" s="3" t="s">
        <v>187</v>
      </c>
      <c r="E167" s="3" t="s">
        <v>933</v>
      </c>
      <c r="F167" s="2" t="s">
        <v>970</v>
      </c>
      <c r="G167" s="2" t="s">
        <v>970</v>
      </c>
      <c r="H167" s="2" t="s">
        <v>970</v>
      </c>
      <c r="I167" s="2" t="s">
        <v>970</v>
      </c>
      <c r="J167" s="2" t="s">
        <v>970</v>
      </c>
      <c r="K167" s="2" t="s">
        <v>970</v>
      </c>
      <c r="L167" s="353" t="s">
        <v>1166</v>
      </c>
    </row>
    <row r="168" spans="1:12" s="252" customFormat="1" ht="38.25" x14ac:dyDescent="0.2">
      <c r="A168" s="354">
        <v>23.97</v>
      </c>
      <c r="B168" s="3" t="s">
        <v>1561</v>
      </c>
      <c r="C168" s="3" t="s">
        <v>1182</v>
      </c>
      <c r="D168" s="3" t="s">
        <v>187</v>
      </c>
      <c r="E168" s="3" t="s">
        <v>933</v>
      </c>
      <c r="F168" s="2" t="s">
        <v>970</v>
      </c>
      <c r="G168" s="2" t="s">
        <v>970</v>
      </c>
      <c r="H168" s="2" t="s">
        <v>970</v>
      </c>
      <c r="I168" s="2" t="s">
        <v>970</v>
      </c>
      <c r="J168" s="2" t="s">
        <v>970</v>
      </c>
      <c r="K168" s="2" t="s">
        <v>970</v>
      </c>
      <c r="L168" s="353" t="s">
        <v>1166</v>
      </c>
    </row>
    <row r="169" spans="1:12" s="252" customFormat="1" ht="38.25" x14ac:dyDescent="0.2">
      <c r="A169" s="354">
        <v>23.98</v>
      </c>
      <c r="B169" s="3" t="s">
        <v>1562</v>
      </c>
      <c r="C169" s="3" t="s">
        <v>1168</v>
      </c>
      <c r="D169" s="3" t="s">
        <v>187</v>
      </c>
      <c r="E169" s="3" t="s">
        <v>933</v>
      </c>
      <c r="F169" s="2" t="s">
        <v>970</v>
      </c>
      <c r="G169" s="2" t="s">
        <v>970</v>
      </c>
      <c r="H169" s="2" t="s">
        <v>970</v>
      </c>
      <c r="I169" s="2" t="s">
        <v>970</v>
      </c>
      <c r="J169" s="2" t="s">
        <v>970</v>
      </c>
      <c r="K169" s="2" t="s">
        <v>970</v>
      </c>
      <c r="L169" s="353" t="s">
        <v>1166</v>
      </c>
    </row>
    <row r="170" spans="1:12" s="252" customFormat="1" ht="25.5" x14ac:dyDescent="0.2">
      <c r="A170" s="354">
        <v>23.99</v>
      </c>
      <c r="B170" s="3" t="s">
        <v>1184</v>
      </c>
      <c r="C170" s="3" t="s">
        <v>1168</v>
      </c>
      <c r="D170" s="3" t="s">
        <v>187</v>
      </c>
      <c r="E170" s="3" t="s">
        <v>933</v>
      </c>
      <c r="F170" s="2" t="s">
        <v>970</v>
      </c>
      <c r="G170" s="2" t="s">
        <v>970</v>
      </c>
      <c r="H170" s="2" t="s">
        <v>970</v>
      </c>
      <c r="I170" s="2" t="s">
        <v>970</v>
      </c>
      <c r="J170" s="2" t="s">
        <v>970</v>
      </c>
      <c r="K170" s="2" t="s">
        <v>970</v>
      </c>
      <c r="L170" s="353" t="s">
        <v>1166</v>
      </c>
    </row>
    <row r="171" spans="1:12" s="252" customFormat="1" x14ac:dyDescent="0.2">
      <c r="A171" s="354">
        <v>24</v>
      </c>
      <c r="B171" s="3" t="s">
        <v>1185</v>
      </c>
      <c r="C171" s="3" t="s">
        <v>716</v>
      </c>
      <c r="D171" s="3" t="s">
        <v>188</v>
      </c>
      <c r="E171" s="3" t="s">
        <v>1016</v>
      </c>
      <c r="F171" s="2" t="s">
        <v>11</v>
      </c>
      <c r="G171" s="2" t="s">
        <v>11</v>
      </c>
      <c r="H171" s="2" t="s">
        <v>11</v>
      </c>
      <c r="I171" s="2" t="s">
        <v>11</v>
      </c>
      <c r="J171" s="2" t="s">
        <v>11</v>
      </c>
      <c r="K171" s="2" t="s">
        <v>12</v>
      </c>
      <c r="L171" s="353"/>
    </row>
    <row r="172" spans="1:12" s="252" customFormat="1" ht="25.5" x14ac:dyDescent="0.2">
      <c r="A172" s="354">
        <v>24.1</v>
      </c>
      <c r="B172" s="3" t="s">
        <v>1186</v>
      </c>
      <c r="C172" s="3" t="s">
        <v>716</v>
      </c>
      <c r="D172" s="3" t="s">
        <v>187</v>
      </c>
      <c r="E172" s="3" t="s">
        <v>1016</v>
      </c>
      <c r="F172" s="2" t="s">
        <v>11</v>
      </c>
      <c r="G172" s="2" t="s">
        <v>11</v>
      </c>
      <c r="H172" s="2" t="s">
        <v>11</v>
      </c>
      <c r="I172" s="2" t="s">
        <v>11</v>
      </c>
      <c r="J172" s="2" t="s">
        <v>11</v>
      </c>
      <c r="K172" s="2" t="s">
        <v>12</v>
      </c>
      <c r="L172" s="353"/>
    </row>
    <row r="173" spans="1:12" s="252" customFormat="1" ht="25.5" x14ac:dyDescent="0.2">
      <c r="A173" s="354">
        <v>24.2</v>
      </c>
      <c r="B173" s="3" t="s">
        <v>1187</v>
      </c>
      <c r="C173" s="3" t="s">
        <v>1188</v>
      </c>
      <c r="D173" s="3" t="s">
        <v>187</v>
      </c>
      <c r="E173" s="3" t="s">
        <v>1016</v>
      </c>
      <c r="F173" s="2" t="s">
        <v>11</v>
      </c>
      <c r="G173" s="2" t="s">
        <v>11</v>
      </c>
      <c r="H173" s="2" t="s">
        <v>11</v>
      </c>
      <c r="I173" s="2" t="s">
        <v>11</v>
      </c>
      <c r="J173" s="2" t="s">
        <v>11</v>
      </c>
      <c r="K173" s="2" t="s">
        <v>12</v>
      </c>
      <c r="L173" s="353"/>
    </row>
    <row r="174" spans="1:12" s="252" customFormat="1" x14ac:dyDescent="0.2">
      <c r="A174" s="354">
        <v>24.3</v>
      </c>
      <c r="B174" s="3" t="s">
        <v>1189</v>
      </c>
      <c r="C174" s="3" t="s">
        <v>1190</v>
      </c>
      <c r="D174" s="3" t="s">
        <v>187</v>
      </c>
      <c r="E174" s="3" t="s">
        <v>1016</v>
      </c>
      <c r="F174" s="2" t="s">
        <v>11</v>
      </c>
      <c r="G174" s="2" t="s">
        <v>11</v>
      </c>
      <c r="H174" s="2" t="s">
        <v>11</v>
      </c>
      <c r="I174" s="2" t="s">
        <v>11</v>
      </c>
      <c r="J174" s="2" t="s">
        <v>11</v>
      </c>
      <c r="K174" s="2" t="s">
        <v>12</v>
      </c>
      <c r="L174" s="353"/>
    </row>
    <row r="175" spans="1:12" s="252" customFormat="1" ht="63.75" x14ac:dyDescent="0.2">
      <c r="A175" s="354">
        <v>24.4</v>
      </c>
      <c r="B175" s="3" t="s">
        <v>1563</v>
      </c>
      <c r="C175" s="3" t="s">
        <v>722</v>
      </c>
      <c r="D175" s="3" t="s">
        <v>188</v>
      </c>
      <c r="E175" s="3" t="s">
        <v>1016</v>
      </c>
      <c r="F175" s="2" t="s">
        <v>11</v>
      </c>
      <c r="G175" s="2" t="s">
        <v>11</v>
      </c>
      <c r="H175" s="2" t="s">
        <v>11</v>
      </c>
      <c r="I175" s="2" t="s">
        <v>11</v>
      </c>
      <c r="J175" s="2" t="s">
        <v>11</v>
      </c>
      <c r="K175" s="2" t="s">
        <v>12</v>
      </c>
      <c r="L175" s="353"/>
    </row>
    <row r="176" spans="1:12" s="252" customFormat="1" x14ac:dyDescent="0.2">
      <c r="A176" s="354">
        <v>24.5</v>
      </c>
      <c r="B176" s="3" t="s">
        <v>1191</v>
      </c>
      <c r="C176" s="3" t="s">
        <v>1192</v>
      </c>
      <c r="D176" s="3" t="s">
        <v>187</v>
      </c>
      <c r="E176" s="3" t="s">
        <v>1016</v>
      </c>
      <c r="F176" s="2" t="s">
        <v>11</v>
      </c>
      <c r="G176" s="2" t="s">
        <v>11</v>
      </c>
      <c r="H176" s="2" t="s">
        <v>11</v>
      </c>
      <c r="I176" s="2" t="s">
        <v>11</v>
      </c>
      <c r="J176" s="2" t="s">
        <v>11</v>
      </c>
      <c r="K176" s="2" t="s">
        <v>12</v>
      </c>
      <c r="L176" s="353"/>
    </row>
    <row r="177" spans="1:12" s="252" customFormat="1" ht="25.5" x14ac:dyDescent="0.2">
      <c r="A177" s="354">
        <v>24.6</v>
      </c>
      <c r="B177" s="3" t="s">
        <v>1193</v>
      </c>
      <c r="C177" s="3" t="s">
        <v>718</v>
      </c>
      <c r="D177" s="3" t="s">
        <v>187</v>
      </c>
      <c r="E177" s="3" t="s">
        <v>1016</v>
      </c>
      <c r="F177" s="2" t="s">
        <v>11</v>
      </c>
      <c r="G177" s="2" t="s">
        <v>11</v>
      </c>
      <c r="H177" s="2" t="s">
        <v>11</v>
      </c>
      <c r="I177" s="2" t="s">
        <v>11</v>
      </c>
      <c r="J177" s="2" t="s">
        <v>11</v>
      </c>
      <c r="K177" s="2" t="s">
        <v>12</v>
      </c>
      <c r="L177" s="353"/>
    </row>
    <row r="178" spans="1:12" s="252" customFormat="1" ht="25.5" x14ac:dyDescent="0.2">
      <c r="A178" s="354">
        <v>24.7</v>
      </c>
      <c r="B178" s="3" t="s">
        <v>1564</v>
      </c>
      <c r="C178" s="3" t="s">
        <v>298</v>
      </c>
      <c r="D178" s="3" t="s">
        <v>187</v>
      </c>
      <c r="E178" s="3" t="s">
        <v>1016</v>
      </c>
      <c r="F178" s="2" t="s">
        <v>11</v>
      </c>
      <c r="G178" s="2" t="s">
        <v>11</v>
      </c>
      <c r="H178" s="2" t="s">
        <v>11</v>
      </c>
      <c r="I178" s="2" t="s">
        <v>11</v>
      </c>
      <c r="J178" s="2" t="s">
        <v>11</v>
      </c>
      <c r="K178" s="2" t="s">
        <v>12</v>
      </c>
      <c r="L178" s="353"/>
    </row>
    <row r="179" spans="1:12" s="252" customFormat="1" ht="25.5" x14ac:dyDescent="0.2">
      <c r="A179" s="354">
        <v>24.8</v>
      </c>
      <c r="B179" s="3" t="s">
        <v>1194</v>
      </c>
      <c r="C179" s="3" t="s">
        <v>1195</v>
      </c>
      <c r="D179" s="3" t="s">
        <v>187</v>
      </c>
      <c r="E179" s="3" t="s">
        <v>1016</v>
      </c>
      <c r="F179" s="2" t="s">
        <v>11</v>
      </c>
      <c r="G179" s="2" t="s">
        <v>11</v>
      </c>
      <c r="H179" s="2" t="s">
        <v>11</v>
      </c>
      <c r="I179" s="2" t="s">
        <v>11</v>
      </c>
      <c r="J179" s="2" t="s">
        <v>11</v>
      </c>
      <c r="K179" s="2" t="s">
        <v>12</v>
      </c>
      <c r="L179" s="353"/>
    </row>
    <row r="180" spans="1:12" s="252" customFormat="1" ht="25.5" x14ac:dyDescent="0.2">
      <c r="A180" s="354">
        <v>25</v>
      </c>
      <c r="B180" s="3" t="s">
        <v>1565</v>
      </c>
      <c r="C180" s="3" t="s">
        <v>1197</v>
      </c>
      <c r="D180" s="3" t="s">
        <v>187</v>
      </c>
      <c r="E180" s="3" t="s">
        <v>933</v>
      </c>
      <c r="F180" s="357" t="s">
        <v>11</v>
      </c>
      <c r="G180" s="357" t="s">
        <v>11</v>
      </c>
      <c r="H180" s="357" t="s">
        <v>11</v>
      </c>
      <c r="I180" s="2" t="s">
        <v>12</v>
      </c>
      <c r="J180" s="357" t="s">
        <v>11</v>
      </c>
      <c r="K180" s="357" t="s">
        <v>11</v>
      </c>
      <c r="L180" s="353"/>
    </row>
    <row r="181" spans="1:12" s="252" customFormat="1" ht="25.5" x14ac:dyDescent="0.2">
      <c r="A181" s="354">
        <v>25.1</v>
      </c>
      <c r="B181" s="3" t="s">
        <v>1566</v>
      </c>
      <c r="C181" s="3" t="s">
        <v>1198</v>
      </c>
      <c r="D181" s="3" t="s">
        <v>187</v>
      </c>
      <c r="E181" s="3" t="s">
        <v>933</v>
      </c>
      <c r="F181" s="2" t="s">
        <v>11</v>
      </c>
      <c r="G181" s="2" t="s">
        <v>11</v>
      </c>
      <c r="H181" s="2" t="s">
        <v>11</v>
      </c>
      <c r="I181" s="2" t="s">
        <v>11</v>
      </c>
      <c r="J181" s="2" t="s">
        <v>11</v>
      </c>
      <c r="K181" s="2" t="s">
        <v>12</v>
      </c>
      <c r="L181" s="353"/>
    </row>
    <row r="182" spans="1:12" s="252" customFormat="1" ht="76.5" x14ac:dyDescent="0.2">
      <c r="A182" s="354">
        <v>26</v>
      </c>
      <c r="B182" s="3" t="s">
        <v>2421</v>
      </c>
      <c r="C182" s="3" t="s">
        <v>1200</v>
      </c>
      <c r="D182" s="3" t="s">
        <v>187</v>
      </c>
      <c r="E182" s="3" t="s">
        <v>1043</v>
      </c>
      <c r="F182" s="2" t="s">
        <v>11</v>
      </c>
      <c r="G182" s="2" t="s">
        <v>11</v>
      </c>
      <c r="H182" s="2" t="s">
        <v>11</v>
      </c>
      <c r="I182" s="2" t="s">
        <v>11</v>
      </c>
      <c r="J182" s="2" t="s">
        <v>11</v>
      </c>
      <c r="K182" s="2" t="s">
        <v>12</v>
      </c>
      <c r="L182" s="353"/>
    </row>
    <row r="183" spans="1:12" s="252" customFormat="1" ht="51" x14ac:dyDescent="0.2">
      <c r="A183" s="354">
        <v>26.1</v>
      </c>
      <c r="B183" s="3" t="s">
        <v>1201</v>
      </c>
      <c r="C183" s="3" t="s">
        <v>688</v>
      </c>
      <c r="D183" s="3" t="s">
        <v>187</v>
      </c>
      <c r="E183" s="3" t="s">
        <v>1038</v>
      </c>
      <c r="F183" s="2" t="s">
        <v>11</v>
      </c>
      <c r="G183" s="2" t="s">
        <v>11</v>
      </c>
      <c r="H183" s="2" t="s">
        <v>11</v>
      </c>
      <c r="I183" s="2" t="s">
        <v>11</v>
      </c>
      <c r="J183" s="2" t="s">
        <v>11</v>
      </c>
      <c r="K183" s="2" t="s">
        <v>12</v>
      </c>
      <c r="L183" s="353"/>
    </row>
    <row r="184" spans="1:12" s="252" customFormat="1" ht="38.25" x14ac:dyDescent="0.2">
      <c r="A184" s="354">
        <v>26.2</v>
      </c>
      <c r="B184" s="3" t="s">
        <v>1567</v>
      </c>
      <c r="C184" s="3" t="s">
        <v>688</v>
      </c>
      <c r="D184" s="3" t="s">
        <v>187</v>
      </c>
      <c r="E184" s="3" t="s">
        <v>1038</v>
      </c>
      <c r="F184" s="2" t="s">
        <v>11</v>
      </c>
      <c r="G184" s="2" t="s">
        <v>11</v>
      </c>
      <c r="H184" s="2" t="s">
        <v>11</v>
      </c>
      <c r="I184" s="2" t="s">
        <v>11</v>
      </c>
      <c r="J184" s="2" t="s">
        <v>11</v>
      </c>
      <c r="K184" s="2" t="s">
        <v>12</v>
      </c>
      <c r="L184" s="353"/>
    </row>
    <row r="185" spans="1:12" s="252" customFormat="1" ht="38.25" x14ac:dyDescent="0.2">
      <c r="A185" s="354">
        <v>26.3</v>
      </c>
      <c r="B185" s="3" t="s">
        <v>1568</v>
      </c>
      <c r="C185" s="3" t="s">
        <v>688</v>
      </c>
      <c r="D185" s="3" t="s">
        <v>187</v>
      </c>
      <c r="E185" s="3" t="s">
        <v>1038</v>
      </c>
      <c r="F185" s="2" t="s">
        <v>11</v>
      </c>
      <c r="G185" s="2" t="s">
        <v>11</v>
      </c>
      <c r="H185" s="2" t="s">
        <v>11</v>
      </c>
      <c r="I185" s="2" t="s">
        <v>11</v>
      </c>
      <c r="J185" s="2" t="s">
        <v>11</v>
      </c>
      <c r="K185" s="2" t="s">
        <v>12</v>
      </c>
      <c r="L185" s="353"/>
    </row>
    <row r="186" spans="1:12" s="252" customFormat="1" ht="89.25" x14ac:dyDescent="0.2">
      <c r="A186" s="354">
        <v>26.4</v>
      </c>
      <c r="B186" s="3" t="s">
        <v>1202</v>
      </c>
      <c r="C186" s="3" t="s">
        <v>688</v>
      </c>
      <c r="D186" s="3" t="s">
        <v>187</v>
      </c>
      <c r="E186" s="3" t="s">
        <v>1038</v>
      </c>
      <c r="F186" s="2" t="s">
        <v>11</v>
      </c>
      <c r="G186" s="2" t="s">
        <v>11</v>
      </c>
      <c r="H186" s="2" t="s">
        <v>11</v>
      </c>
      <c r="I186" s="2" t="s">
        <v>11</v>
      </c>
      <c r="J186" s="2" t="s">
        <v>11</v>
      </c>
      <c r="K186" s="2" t="s">
        <v>12</v>
      </c>
      <c r="L186" s="353"/>
    </row>
    <row r="187" spans="1:12" s="252" customFormat="1" ht="63.75" x14ac:dyDescent="0.2">
      <c r="A187" s="354">
        <v>26.5</v>
      </c>
      <c r="B187" s="3" t="s">
        <v>1815</v>
      </c>
      <c r="C187" s="3" t="s">
        <v>690</v>
      </c>
      <c r="D187" s="3" t="s">
        <v>187</v>
      </c>
      <c r="E187" s="3" t="s">
        <v>1038</v>
      </c>
      <c r="F187" s="2" t="s">
        <v>11</v>
      </c>
      <c r="G187" s="2" t="s">
        <v>11</v>
      </c>
      <c r="H187" s="2" t="s">
        <v>11</v>
      </c>
      <c r="I187" s="2" t="s">
        <v>11</v>
      </c>
      <c r="J187" s="2" t="s">
        <v>11</v>
      </c>
      <c r="K187" s="2" t="s">
        <v>12</v>
      </c>
      <c r="L187" s="353"/>
    </row>
    <row r="188" spans="1:12" s="252" customFormat="1" ht="25.5" x14ac:dyDescent="0.2">
      <c r="A188" s="354">
        <v>26.6</v>
      </c>
      <c r="B188" s="3" t="s">
        <v>1203</v>
      </c>
      <c r="C188" s="3" t="s">
        <v>282</v>
      </c>
      <c r="D188" s="3" t="s">
        <v>187</v>
      </c>
      <c r="E188" s="3" t="s">
        <v>1074</v>
      </c>
      <c r="F188" s="2" t="s">
        <v>11</v>
      </c>
      <c r="G188" s="2" t="s">
        <v>11</v>
      </c>
      <c r="H188" s="2" t="s">
        <v>11</v>
      </c>
      <c r="I188" s="2" t="s">
        <v>11</v>
      </c>
      <c r="J188" s="2" t="s">
        <v>11</v>
      </c>
      <c r="K188" s="2" t="s">
        <v>11</v>
      </c>
      <c r="L188" s="353"/>
    </row>
    <row r="189" spans="1:12" s="252" customFormat="1" ht="102" x14ac:dyDescent="0.2">
      <c r="A189" s="354">
        <v>26.7</v>
      </c>
      <c r="B189" s="3" t="s">
        <v>1838</v>
      </c>
      <c r="C189" s="3" t="s">
        <v>688</v>
      </c>
      <c r="D189" s="3" t="s">
        <v>187</v>
      </c>
      <c r="E189" s="3" t="s">
        <v>1038</v>
      </c>
      <c r="F189" s="2" t="s">
        <v>970</v>
      </c>
      <c r="G189" s="2" t="s">
        <v>970</v>
      </c>
      <c r="H189" s="2" t="s">
        <v>970</v>
      </c>
      <c r="I189" s="2" t="s">
        <v>970</v>
      </c>
      <c r="J189" s="2" t="s">
        <v>970</v>
      </c>
      <c r="K189" s="2" t="s">
        <v>970</v>
      </c>
      <c r="L189" s="353" t="s">
        <v>1196</v>
      </c>
    </row>
    <row r="190" spans="1:12" s="252" customFormat="1" ht="51" x14ac:dyDescent="0.2">
      <c r="A190" s="354">
        <v>26.8</v>
      </c>
      <c r="B190" s="3" t="s">
        <v>1569</v>
      </c>
      <c r="C190" s="3" t="s">
        <v>688</v>
      </c>
      <c r="D190" s="3" t="s">
        <v>187</v>
      </c>
      <c r="E190" s="3" t="s">
        <v>1038</v>
      </c>
      <c r="F190" s="2" t="s">
        <v>970</v>
      </c>
      <c r="G190" s="2" t="s">
        <v>970</v>
      </c>
      <c r="H190" s="2" t="s">
        <v>970</v>
      </c>
      <c r="I190" s="2" t="s">
        <v>970</v>
      </c>
      <c r="J190" s="2" t="s">
        <v>970</v>
      </c>
      <c r="K190" s="2" t="s">
        <v>970</v>
      </c>
      <c r="L190" s="353" t="s">
        <v>1196</v>
      </c>
    </row>
    <row r="191" spans="1:12" s="252" customFormat="1" ht="76.5" x14ac:dyDescent="0.2">
      <c r="A191" s="354">
        <v>27</v>
      </c>
      <c r="B191" s="3" t="s">
        <v>1570</v>
      </c>
      <c r="C191" s="3" t="s">
        <v>1204</v>
      </c>
      <c r="D191" s="3" t="s">
        <v>187</v>
      </c>
      <c r="E191" s="3" t="s">
        <v>1016</v>
      </c>
      <c r="F191" s="2" t="s">
        <v>970</v>
      </c>
      <c r="G191" s="2" t="s">
        <v>970</v>
      </c>
      <c r="H191" s="2" t="s">
        <v>970</v>
      </c>
      <c r="I191" s="2" t="s">
        <v>970</v>
      </c>
      <c r="J191" s="2" t="s">
        <v>970</v>
      </c>
      <c r="K191" s="2" t="s">
        <v>970</v>
      </c>
      <c r="L191" s="353" t="s">
        <v>1196</v>
      </c>
    </row>
    <row r="192" spans="1:12" s="252" customFormat="1" ht="63.75" x14ac:dyDescent="0.2">
      <c r="A192" s="354">
        <v>27.1</v>
      </c>
      <c r="B192" s="3" t="s">
        <v>1571</v>
      </c>
      <c r="C192" s="3" t="s">
        <v>776</v>
      </c>
      <c r="D192" s="3" t="s">
        <v>187</v>
      </c>
      <c r="E192" s="3" t="s">
        <v>1016</v>
      </c>
      <c r="F192" s="2" t="s">
        <v>970</v>
      </c>
      <c r="G192" s="2" t="s">
        <v>970</v>
      </c>
      <c r="H192" s="2" t="s">
        <v>970</v>
      </c>
      <c r="I192" s="2" t="s">
        <v>970</v>
      </c>
      <c r="J192" s="2" t="s">
        <v>970</v>
      </c>
      <c r="K192" s="2" t="s">
        <v>970</v>
      </c>
      <c r="L192" s="353" t="s">
        <v>1196</v>
      </c>
    </row>
    <row r="193" spans="1:12" s="252" customFormat="1" ht="38.25" x14ac:dyDescent="0.2">
      <c r="A193" s="354">
        <v>28</v>
      </c>
      <c r="B193" s="3" t="s">
        <v>1205</v>
      </c>
      <c r="C193" s="3" t="s">
        <v>1206</v>
      </c>
      <c r="D193" s="3" t="s">
        <v>188</v>
      </c>
      <c r="E193" s="3" t="s">
        <v>1016</v>
      </c>
      <c r="F193" s="2" t="s">
        <v>11</v>
      </c>
      <c r="G193" s="2" t="s">
        <v>11</v>
      </c>
      <c r="H193" s="2" t="s">
        <v>11</v>
      </c>
      <c r="I193" s="2" t="s">
        <v>11</v>
      </c>
      <c r="J193" s="2" t="s">
        <v>11</v>
      </c>
      <c r="K193" s="2" t="s">
        <v>11</v>
      </c>
      <c r="L193" s="353"/>
    </row>
    <row r="194" spans="1:12" s="252" customFormat="1" ht="51" x14ac:dyDescent="0.2">
      <c r="A194" s="354">
        <v>29</v>
      </c>
      <c r="B194" s="3" t="s">
        <v>2346</v>
      </c>
      <c r="C194" s="3" t="s">
        <v>726</v>
      </c>
      <c r="D194" s="3" t="s">
        <v>1207</v>
      </c>
      <c r="E194" s="3" t="s">
        <v>935</v>
      </c>
      <c r="F194" s="2" t="s">
        <v>12</v>
      </c>
      <c r="G194" s="2" t="s">
        <v>12</v>
      </c>
      <c r="H194" s="2" t="s">
        <v>12</v>
      </c>
      <c r="I194" s="2" t="s">
        <v>12</v>
      </c>
      <c r="J194" s="2" t="s">
        <v>12</v>
      </c>
      <c r="K194" s="2" t="s">
        <v>12</v>
      </c>
      <c r="L194" s="353"/>
    </row>
    <row r="195" spans="1:12" s="252" customFormat="1" ht="25.5" x14ac:dyDescent="0.2">
      <c r="A195" s="354">
        <v>29.1</v>
      </c>
      <c r="B195" s="3" t="s">
        <v>1572</v>
      </c>
      <c r="C195" s="3" t="s">
        <v>726</v>
      </c>
      <c r="D195" s="3" t="s">
        <v>188</v>
      </c>
      <c r="E195" s="3" t="s">
        <v>935</v>
      </c>
      <c r="F195" s="2" t="s">
        <v>12</v>
      </c>
      <c r="G195" s="2" t="s">
        <v>12</v>
      </c>
      <c r="H195" s="2" t="s">
        <v>12</v>
      </c>
      <c r="I195" s="2" t="s">
        <v>12</v>
      </c>
      <c r="J195" s="2" t="s">
        <v>1209</v>
      </c>
      <c r="K195" s="2" t="s">
        <v>1209</v>
      </c>
      <c r="L195" s="353"/>
    </row>
    <row r="196" spans="1:12" s="252" customFormat="1" ht="51" x14ac:dyDescent="0.2">
      <c r="A196" s="354">
        <v>29.2</v>
      </c>
      <c r="B196" s="3" t="s">
        <v>1210</v>
      </c>
      <c r="C196" s="3" t="s">
        <v>1211</v>
      </c>
      <c r="D196" s="3" t="s">
        <v>1212</v>
      </c>
      <c r="E196" s="3" t="s">
        <v>935</v>
      </c>
      <c r="F196" s="2" t="s">
        <v>12</v>
      </c>
      <c r="G196" s="2" t="s">
        <v>12</v>
      </c>
      <c r="H196" s="2" t="s">
        <v>12</v>
      </c>
      <c r="I196" s="2" t="s">
        <v>1209</v>
      </c>
      <c r="J196" s="2" t="s">
        <v>1209</v>
      </c>
      <c r="K196" s="2" t="s">
        <v>12</v>
      </c>
      <c r="L196" s="353"/>
    </row>
    <row r="197" spans="1:12" s="252" customFormat="1" ht="51" x14ac:dyDescent="0.2">
      <c r="A197" s="354">
        <v>29.3</v>
      </c>
      <c r="B197" s="3" t="s">
        <v>1213</v>
      </c>
      <c r="C197" s="3" t="s">
        <v>728</v>
      </c>
      <c r="D197" s="3" t="s">
        <v>1212</v>
      </c>
      <c r="E197" s="3" t="s">
        <v>935</v>
      </c>
      <c r="F197" s="2" t="s">
        <v>12</v>
      </c>
      <c r="G197" s="2" t="s">
        <v>12</v>
      </c>
      <c r="H197" s="2" t="s">
        <v>12</v>
      </c>
      <c r="I197" s="2" t="s">
        <v>1209</v>
      </c>
      <c r="J197" s="2" t="s">
        <v>1209</v>
      </c>
      <c r="K197" s="2" t="s">
        <v>1209</v>
      </c>
      <c r="L197" s="353"/>
    </row>
    <row r="198" spans="1:12" s="252" customFormat="1" ht="51" x14ac:dyDescent="0.2">
      <c r="A198" s="354">
        <v>29.4</v>
      </c>
      <c r="B198" s="3" t="s">
        <v>1214</v>
      </c>
      <c r="C198" s="3" t="s">
        <v>726</v>
      </c>
      <c r="D198" s="3" t="s">
        <v>1212</v>
      </c>
      <c r="E198" s="3" t="s">
        <v>935</v>
      </c>
      <c r="F198" s="2" t="s">
        <v>12</v>
      </c>
      <c r="G198" s="2" t="s">
        <v>12</v>
      </c>
      <c r="H198" s="2" t="s">
        <v>12</v>
      </c>
      <c r="I198" s="2" t="s">
        <v>12</v>
      </c>
      <c r="J198" s="2" t="s">
        <v>12</v>
      </c>
      <c r="K198" s="2" t="s">
        <v>12</v>
      </c>
      <c r="L198" s="353"/>
    </row>
    <row r="199" spans="1:12" s="252" customFormat="1" ht="51" x14ac:dyDescent="0.2">
      <c r="A199" s="354">
        <v>29.5</v>
      </c>
      <c r="B199" s="3" t="s">
        <v>1215</v>
      </c>
      <c r="C199" s="3" t="s">
        <v>730</v>
      </c>
      <c r="D199" s="3" t="s">
        <v>1212</v>
      </c>
      <c r="E199" s="3" t="s">
        <v>935</v>
      </c>
      <c r="F199" s="2" t="s">
        <v>12</v>
      </c>
      <c r="G199" s="2" t="s">
        <v>12</v>
      </c>
      <c r="H199" s="2" t="s">
        <v>12</v>
      </c>
      <c r="I199" s="2" t="s">
        <v>12</v>
      </c>
      <c r="J199" s="2" t="s">
        <v>12</v>
      </c>
      <c r="K199" s="2" t="s">
        <v>12</v>
      </c>
      <c r="L199" s="353"/>
    </row>
    <row r="200" spans="1:12" s="252" customFormat="1" ht="38.25" x14ac:dyDescent="0.2">
      <c r="A200" s="354">
        <v>30</v>
      </c>
      <c r="B200" s="3" t="s">
        <v>1573</v>
      </c>
      <c r="C200" s="3" t="s">
        <v>1216</v>
      </c>
      <c r="D200" s="3" t="s">
        <v>187</v>
      </c>
      <c r="E200" s="3" t="s">
        <v>1016</v>
      </c>
      <c r="F200" s="2" t="s">
        <v>11</v>
      </c>
      <c r="G200" s="2" t="s">
        <v>11</v>
      </c>
      <c r="H200" s="2" t="s">
        <v>11</v>
      </c>
      <c r="I200" s="2" t="s">
        <v>11</v>
      </c>
      <c r="J200" s="2" t="s">
        <v>11</v>
      </c>
      <c r="K200" s="2" t="s">
        <v>12</v>
      </c>
      <c r="L200" s="353"/>
    </row>
    <row r="201" spans="1:12" s="252" customFormat="1" ht="51" x14ac:dyDescent="0.2">
      <c r="A201" s="354">
        <v>30.1</v>
      </c>
      <c r="B201" s="3" t="s">
        <v>1574</v>
      </c>
      <c r="C201" s="3" t="s">
        <v>1217</v>
      </c>
      <c r="D201" s="3" t="s">
        <v>187</v>
      </c>
      <c r="E201" s="3" t="s">
        <v>1016</v>
      </c>
      <c r="F201" s="2" t="s">
        <v>11</v>
      </c>
      <c r="G201" s="2" t="s">
        <v>11</v>
      </c>
      <c r="H201" s="2" t="s">
        <v>11</v>
      </c>
      <c r="I201" s="2" t="s">
        <v>11</v>
      </c>
      <c r="J201" s="2" t="s">
        <v>11</v>
      </c>
      <c r="K201" s="2" t="s">
        <v>12</v>
      </c>
      <c r="L201" s="353"/>
    </row>
    <row r="202" spans="1:12" s="252" customFormat="1" ht="38.25" x14ac:dyDescent="0.2">
      <c r="A202" s="354">
        <v>30.2</v>
      </c>
      <c r="B202" s="3" t="s">
        <v>1218</v>
      </c>
      <c r="C202" s="3" t="s">
        <v>1219</v>
      </c>
      <c r="D202" s="3" t="s">
        <v>187</v>
      </c>
      <c r="E202" s="3" t="s">
        <v>1016</v>
      </c>
      <c r="F202" s="2" t="s">
        <v>11</v>
      </c>
      <c r="G202" s="2" t="s">
        <v>11</v>
      </c>
      <c r="H202" s="2" t="s">
        <v>11</v>
      </c>
      <c r="I202" s="2" t="s">
        <v>11</v>
      </c>
      <c r="J202" s="2" t="s">
        <v>11</v>
      </c>
      <c r="K202" s="2" t="s">
        <v>12</v>
      </c>
      <c r="L202" s="353"/>
    </row>
    <row r="203" spans="1:12" s="252" customFormat="1" ht="51" x14ac:dyDescent="0.2">
      <c r="A203" s="354">
        <v>30.3</v>
      </c>
      <c r="B203" s="3" t="s">
        <v>1816</v>
      </c>
      <c r="C203" s="3" t="s">
        <v>1221</v>
      </c>
      <c r="D203" s="3" t="s">
        <v>187</v>
      </c>
      <c r="E203" s="3" t="s">
        <v>1016</v>
      </c>
      <c r="F203" s="2" t="s">
        <v>11</v>
      </c>
      <c r="G203" s="2" t="s">
        <v>11</v>
      </c>
      <c r="H203" s="2" t="s">
        <v>11</v>
      </c>
      <c r="I203" s="2" t="s">
        <v>11</v>
      </c>
      <c r="J203" s="2" t="s">
        <v>11</v>
      </c>
      <c r="K203" s="2" t="s">
        <v>12</v>
      </c>
      <c r="L203" s="353"/>
    </row>
    <row r="204" spans="1:12" s="252" customFormat="1" ht="38.25" x14ac:dyDescent="0.2">
      <c r="A204" s="354">
        <v>30.4</v>
      </c>
      <c r="B204" s="3" t="s">
        <v>1575</v>
      </c>
      <c r="C204" s="3" t="s">
        <v>1222</v>
      </c>
      <c r="D204" s="3" t="s">
        <v>187</v>
      </c>
      <c r="E204" s="3" t="s">
        <v>1016</v>
      </c>
      <c r="F204" s="2" t="s">
        <v>11</v>
      </c>
      <c r="G204" s="2" t="s">
        <v>11</v>
      </c>
      <c r="H204" s="2" t="s">
        <v>11</v>
      </c>
      <c r="I204" s="2" t="s">
        <v>11</v>
      </c>
      <c r="J204" s="2" t="s">
        <v>11</v>
      </c>
      <c r="K204" s="2" t="s">
        <v>12</v>
      </c>
      <c r="L204" s="353"/>
    </row>
    <row r="205" spans="1:12" s="252" customFormat="1" ht="38.25" x14ac:dyDescent="0.2">
      <c r="A205" s="354">
        <v>30.5</v>
      </c>
      <c r="B205" s="3" t="s">
        <v>1576</v>
      </c>
      <c r="C205" s="3" t="s">
        <v>706</v>
      </c>
      <c r="D205" s="3" t="s">
        <v>187</v>
      </c>
      <c r="E205" s="3" t="s">
        <v>1016</v>
      </c>
      <c r="F205" s="2" t="s">
        <v>11</v>
      </c>
      <c r="G205" s="2" t="s">
        <v>11</v>
      </c>
      <c r="H205" s="2" t="s">
        <v>11</v>
      </c>
      <c r="I205" s="2" t="s">
        <v>11</v>
      </c>
      <c r="J205" s="2" t="s">
        <v>11</v>
      </c>
      <c r="K205" s="2" t="s">
        <v>12</v>
      </c>
      <c r="L205" s="353"/>
    </row>
    <row r="206" spans="1:12" s="252" customFormat="1" ht="38.25" x14ac:dyDescent="0.2">
      <c r="A206" s="354">
        <v>30.6</v>
      </c>
      <c r="B206" s="3" t="s">
        <v>1577</v>
      </c>
      <c r="C206" s="3" t="s">
        <v>1224</v>
      </c>
      <c r="D206" s="3" t="s">
        <v>187</v>
      </c>
      <c r="E206" s="3" t="s">
        <v>1016</v>
      </c>
      <c r="F206" s="2" t="s">
        <v>11</v>
      </c>
      <c r="G206" s="2" t="s">
        <v>11</v>
      </c>
      <c r="H206" s="2" t="s">
        <v>11</v>
      </c>
      <c r="I206" s="2" t="s">
        <v>11</v>
      </c>
      <c r="J206" s="2" t="s">
        <v>11</v>
      </c>
      <c r="K206" s="2" t="s">
        <v>12</v>
      </c>
      <c r="L206" s="353"/>
    </row>
    <row r="207" spans="1:12" s="252" customFormat="1" ht="51" x14ac:dyDescent="0.2">
      <c r="A207" s="354">
        <v>30.7</v>
      </c>
      <c r="B207" s="3" t="s">
        <v>1578</v>
      </c>
      <c r="C207" s="3" t="s">
        <v>1225</v>
      </c>
      <c r="D207" s="3" t="s">
        <v>187</v>
      </c>
      <c r="E207" s="3" t="s">
        <v>1016</v>
      </c>
      <c r="F207" s="2" t="s">
        <v>11</v>
      </c>
      <c r="G207" s="2" t="s">
        <v>11</v>
      </c>
      <c r="H207" s="2" t="s">
        <v>11</v>
      </c>
      <c r="I207" s="2" t="s">
        <v>11</v>
      </c>
      <c r="J207" s="2" t="s">
        <v>11</v>
      </c>
      <c r="K207" s="2" t="s">
        <v>12</v>
      </c>
      <c r="L207" s="353"/>
    </row>
    <row r="208" spans="1:12" s="252" customFormat="1" ht="38.25" x14ac:dyDescent="0.2">
      <c r="A208" s="354">
        <v>30.8</v>
      </c>
      <c r="B208" s="3" t="s">
        <v>1579</v>
      </c>
      <c r="C208" s="3" t="s">
        <v>1226</v>
      </c>
      <c r="D208" s="3" t="s">
        <v>188</v>
      </c>
      <c r="E208" s="3" t="s">
        <v>1016</v>
      </c>
      <c r="F208" s="2" t="s">
        <v>11</v>
      </c>
      <c r="G208" s="2" t="s">
        <v>11</v>
      </c>
      <c r="H208" s="2" t="s">
        <v>11</v>
      </c>
      <c r="I208" s="2" t="s">
        <v>11</v>
      </c>
      <c r="J208" s="2" t="s">
        <v>11</v>
      </c>
      <c r="K208" s="2" t="s">
        <v>12</v>
      </c>
      <c r="L208" s="353"/>
    </row>
    <row r="209" spans="1:12" s="252" customFormat="1" ht="63.75" x14ac:dyDescent="0.2">
      <c r="A209" s="354">
        <v>30.9</v>
      </c>
      <c r="B209" s="3" t="s">
        <v>1580</v>
      </c>
      <c r="C209" s="3" t="s">
        <v>1227</v>
      </c>
      <c r="D209" s="3" t="s">
        <v>187</v>
      </c>
      <c r="E209" s="3" t="s">
        <v>1016</v>
      </c>
      <c r="F209" s="2" t="s">
        <v>11</v>
      </c>
      <c r="G209" s="2" t="s">
        <v>11</v>
      </c>
      <c r="H209" s="2" t="s">
        <v>11</v>
      </c>
      <c r="I209" s="2" t="s">
        <v>11</v>
      </c>
      <c r="J209" s="2" t="s">
        <v>11</v>
      </c>
      <c r="K209" s="2" t="s">
        <v>12</v>
      </c>
      <c r="L209" s="353"/>
    </row>
    <row r="210" spans="1:12" s="252" customFormat="1" ht="38.25" x14ac:dyDescent="0.2">
      <c r="A210" s="354">
        <v>30.91</v>
      </c>
      <c r="B210" s="3" t="s">
        <v>2422</v>
      </c>
      <c r="C210" s="3" t="s">
        <v>1228</v>
      </c>
      <c r="D210" s="3" t="s">
        <v>187</v>
      </c>
      <c r="E210" s="3" t="s">
        <v>1016</v>
      </c>
      <c r="F210" s="2" t="s">
        <v>11</v>
      </c>
      <c r="G210" s="2" t="s">
        <v>11</v>
      </c>
      <c r="H210" s="2" t="s">
        <v>11</v>
      </c>
      <c r="I210" s="2" t="s">
        <v>11</v>
      </c>
      <c r="J210" s="2" t="s">
        <v>11</v>
      </c>
      <c r="K210" s="2" t="s">
        <v>12</v>
      </c>
      <c r="L210" s="353"/>
    </row>
    <row r="211" spans="1:12" s="252" customFormat="1" ht="51" x14ac:dyDescent="0.2">
      <c r="A211" s="354">
        <v>31</v>
      </c>
      <c r="B211" s="3" t="s">
        <v>2423</v>
      </c>
      <c r="C211" s="3" t="s">
        <v>642</v>
      </c>
      <c r="D211" s="3" t="s">
        <v>187</v>
      </c>
      <c r="E211" s="3" t="s">
        <v>933</v>
      </c>
      <c r="F211" s="2" t="s">
        <v>11</v>
      </c>
      <c r="G211" s="2" t="s">
        <v>11</v>
      </c>
      <c r="H211" s="2" t="s">
        <v>11</v>
      </c>
      <c r="I211" s="2" t="s">
        <v>11</v>
      </c>
      <c r="J211" s="2" t="s">
        <v>11</v>
      </c>
      <c r="K211" s="2" t="s">
        <v>12</v>
      </c>
      <c r="L211" s="353"/>
    </row>
    <row r="212" spans="1:12" s="252" customFormat="1" ht="38.25" x14ac:dyDescent="0.2">
      <c r="A212" s="354">
        <v>32</v>
      </c>
      <c r="B212" s="3" t="s">
        <v>1581</v>
      </c>
      <c r="C212" s="3" t="s">
        <v>734</v>
      </c>
      <c r="D212" s="3" t="s">
        <v>187</v>
      </c>
      <c r="E212" s="3" t="s">
        <v>1016</v>
      </c>
      <c r="F212" s="253" t="s">
        <v>11</v>
      </c>
      <c r="G212" s="253" t="s">
        <v>11</v>
      </c>
      <c r="H212" s="253" t="s">
        <v>11</v>
      </c>
      <c r="I212" s="2" t="s">
        <v>12</v>
      </c>
      <c r="J212" s="2" t="s">
        <v>12</v>
      </c>
      <c r="K212" s="2" t="s">
        <v>12</v>
      </c>
      <c r="L212" s="3"/>
    </row>
    <row r="213" spans="1:12" s="252" customFormat="1" ht="63.75" x14ac:dyDescent="0.2">
      <c r="A213" s="354">
        <v>32.1</v>
      </c>
      <c r="B213" s="3" t="s">
        <v>2424</v>
      </c>
      <c r="C213" s="3" t="s">
        <v>734</v>
      </c>
      <c r="D213" s="3" t="s">
        <v>187</v>
      </c>
      <c r="E213" s="3" t="s">
        <v>1016</v>
      </c>
      <c r="F213" s="253" t="s">
        <v>11</v>
      </c>
      <c r="G213" s="253" t="s">
        <v>11</v>
      </c>
      <c r="H213" s="253" t="s">
        <v>11</v>
      </c>
      <c r="I213" s="2" t="s">
        <v>12</v>
      </c>
      <c r="J213" s="2" t="s">
        <v>12</v>
      </c>
      <c r="K213" s="2" t="s">
        <v>12</v>
      </c>
      <c r="L213" s="3"/>
    </row>
    <row r="214" spans="1:12" s="252" customFormat="1" ht="102" x14ac:dyDescent="0.2">
      <c r="A214" s="354">
        <v>32.200000000000003</v>
      </c>
      <c r="B214" s="3" t="s">
        <v>1817</v>
      </c>
      <c r="C214" s="3" t="s">
        <v>1230</v>
      </c>
      <c r="D214" s="3" t="s">
        <v>187</v>
      </c>
      <c r="E214" s="3" t="s">
        <v>1016</v>
      </c>
      <c r="F214" s="2" t="s">
        <v>11</v>
      </c>
      <c r="G214" s="2" t="s">
        <v>11</v>
      </c>
      <c r="H214" s="2" t="s">
        <v>11</v>
      </c>
      <c r="I214" s="2" t="s">
        <v>11</v>
      </c>
      <c r="J214" s="2" t="s">
        <v>11</v>
      </c>
      <c r="K214" s="2" t="s">
        <v>12</v>
      </c>
      <c r="L214" s="353"/>
    </row>
    <row r="215" spans="1:12" s="252" customFormat="1" ht="25.5" x14ac:dyDescent="0.2">
      <c r="A215" s="354">
        <v>32.299999999999997</v>
      </c>
      <c r="B215" s="3" t="s">
        <v>1233</v>
      </c>
      <c r="C215" s="3" t="s">
        <v>736</v>
      </c>
      <c r="D215" s="3" t="s">
        <v>187</v>
      </c>
      <c r="E215" s="3" t="s">
        <v>1016</v>
      </c>
      <c r="F215" s="2" t="s">
        <v>11</v>
      </c>
      <c r="G215" s="2" t="s">
        <v>11</v>
      </c>
      <c r="H215" s="2" t="s">
        <v>11</v>
      </c>
      <c r="I215" s="2" t="s">
        <v>11</v>
      </c>
      <c r="J215" s="2" t="s">
        <v>11</v>
      </c>
      <c r="K215" s="2" t="s">
        <v>12</v>
      </c>
      <c r="L215" s="353"/>
    </row>
    <row r="216" spans="1:12" s="252" customFormat="1" ht="25.5" x14ac:dyDescent="0.2">
      <c r="A216" s="354">
        <v>32.4</v>
      </c>
      <c r="B216" s="3" t="s">
        <v>1234</v>
      </c>
      <c r="C216" s="3" t="s">
        <v>1235</v>
      </c>
      <c r="D216" s="3" t="s">
        <v>187</v>
      </c>
      <c r="E216" s="3" t="s">
        <v>1016</v>
      </c>
      <c r="F216" s="253" t="s">
        <v>11</v>
      </c>
      <c r="G216" s="253" t="s">
        <v>11</v>
      </c>
      <c r="H216" s="253" t="s">
        <v>11</v>
      </c>
      <c r="I216" s="2" t="s">
        <v>12</v>
      </c>
      <c r="J216" s="2" t="s">
        <v>12</v>
      </c>
      <c r="K216" s="2" t="s">
        <v>12</v>
      </c>
      <c r="L216" s="3"/>
    </row>
    <row r="217" spans="1:12" s="252" customFormat="1" ht="51" x14ac:dyDescent="0.2">
      <c r="A217" s="354">
        <v>32.5</v>
      </c>
      <c r="B217" s="3" t="s">
        <v>1582</v>
      </c>
      <c r="C217" s="3" t="s">
        <v>1236</v>
      </c>
      <c r="D217" s="3" t="s">
        <v>187</v>
      </c>
      <c r="E217" s="3" t="s">
        <v>1016</v>
      </c>
      <c r="F217" s="2" t="s">
        <v>11</v>
      </c>
      <c r="G217" s="2" t="s">
        <v>11</v>
      </c>
      <c r="H217" s="2" t="s">
        <v>11</v>
      </c>
      <c r="I217" s="2" t="s">
        <v>11</v>
      </c>
      <c r="J217" s="2" t="s">
        <v>11</v>
      </c>
      <c r="K217" s="2" t="s">
        <v>12</v>
      </c>
      <c r="L217" s="353"/>
    </row>
    <row r="218" spans="1:12" s="252" customFormat="1" ht="38.25" x14ac:dyDescent="0.2">
      <c r="A218" s="354">
        <v>32.6</v>
      </c>
      <c r="B218" s="3" t="s">
        <v>1239</v>
      </c>
      <c r="C218" s="3" t="s">
        <v>740</v>
      </c>
      <c r="D218" s="3" t="s">
        <v>187</v>
      </c>
      <c r="E218" s="3" t="s">
        <v>1016</v>
      </c>
      <c r="F218" s="2" t="s">
        <v>1240</v>
      </c>
      <c r="G218" s="2" t="s">
        <v>11</v>
      </c>
      <c r="H218" s="2" t="s">
        <v>11</v>
      </c>
      <c r="I218" s="2" t="s">
        <v>1241</v>
      </c>
      <c r="J218" s="2" t="s">
        <v>12</v>
      </c>
      <c r="K218" s="2" t="s">
        <v>12</v>
      </c>
      <c r="L218" s="353"/>
    </row>
    <row r="219" spans="1:12" s="252" customFormat="1" ht="38.25" x14ac:dyDescent="0.2">
      <c r="A219" s="354">
        <v>32.700000000000003</v>
      </c>
      <c r="B219" s="3" t="s">
        <v>1242</v>
      </c>
      <c r="C219" s="3" t="s">
        <v>1243</v>
      </c>
      <c r="D219" s="3" t="s">
        <v>187</v>
      </c>
      <c r="E219" s="3" t="s">
        <v>1016</v>
      </c>
      <c r="F219" s="2" t="s">
        <v>1240</v>
      </c>
      <c r="G219" s="2" t="s">
        <v>11</v>
      </c>
      <c r="H219" s="2" t="s">
        <v>11</v>
      </c>
      <c r="I219" s="2" t="s">
        <v>1241</v>
      </c>
      <c r="J219" s="2" t="s">
        <v>12</v>
      </c>
      <c r="K219" s="2" t="s">
        <v>12</v>
      </c>
      <c r="L219" s="353"/>
    </row>
    <row r="220" spans="1:12" s="252" customFormat="1" ht="38.25" x14ac:dyDescent="0.2">
      <c r="A220" s="354">
        <v>32.799999999999997</v>
      </c>
      <c r="B220" s="3" t="s">
        <v>1244</v>
      </c>
      <c r="C220" s="3" t="s">
        <v>1245</v>
      </c>
      <c r="D220" s="3" t="s">
        <v>187</v>
      </c>
      <c r="E220" s="3" t="s">
        <v>1016</v>
      </c>
      <c r="F220" s="2" t="s">
        <v>1240</v>
      </c>
      <c r="G220" s="2" t="s">
        <v>11</v>
      </c>
      <c r="H220" s="2" t="s">
        <v>11</v>
      </c>
      <c r="I220" s="2" t="s">
        <v>1241</v>
      </c>
      <c r="J220" s="2" t="s">
        <v>12</v>
      </c>
      <c r="K220" s="2" t="s">
        <v>12</v>
      </c>
      <c r="L220" s="353"/>
    </row>
    <row r="221" spans="1:12" s="252" customFormat="1" ht="38.25" x14ac:dyDescent="0.2">
      <c r="A221" s="354">
        <v>32.9</v>
      </c>
      <c r="B221" s="3" t="s">
        <v>1246</v>
      </c>
      <c r="C221" s="3" t="s">
        <v>1247</v>
      </c>
      <c r="D221" s="3" t="s">
        <v>187</v>
      </c>
      <c r="E221" s="3" t="s">
        <v>1016</v>
      </c>
      <c r="F221" s="2" t="s">
        <v>1240</v>
      </c>
      <c r="G221" s="2" t="s">
        <v>11</v>
      </c>
      <c r="H221" s="2" t="s">
        <v>11</v>
      </c>
      <c r="I221" s="2" t="s">
        <v>1241</v>
      </c>
      <c r="J221" s="2" t="s">
        <v>12</v>
      </c>
      <c r="K221" s="2" t="s">
        <v>12</v>
      </c>
      <c r="L221" s="353"/>
    </row>
    <row r="222" spans="1:12" s="252" customFormat="1" ht="38.25" x14ac:dyDescent="0.2">
      <c r="A222" s="354">
        <v>32.909999999999997</v>
      </c>
      <c r="B222" s="3" t="s">
        <v>1248</v>
      </c>
      <c r="C222" s="3" t="s">
        <v>1249</v>
      </c>
      <c r="D222" s="3" t="s">
        <v>187</v>
      </c>
      <c r="E222" s="3" t="s">
        <v>1016</v>
      </c>
      <c r="F222" s="2" t="s">
        <v>1240</v>
      </c>
      <c r="G222" s="2" t="s">
        <v>11</v>
      </c>
      <c r="H222" s="2" t="s">
        <v>11</v>
      </c>
      <c r="I222" s="2" t="s">
        <v>1241</v>
      </c>
      <c r="J222" s="2" t="s">
        <v>12</v>
      </c>
      <c r="K222" s="2" t="s">
        <v>12</v>
      </c>
      <c r="L222" s="353"/>
    </row>
    <row r="223" spans="1:12" s="252" customFormat="1" ht="38.25" x14ac:dyDescent="0.2">
      <c r="A223" s="354">
        <v>32.92</v>
      </c>
      <c r="B223" s="3" t="s">
        <v>1250</v>
      </c>
      <c r="C223" s="3" t="s">
        <v>1251</v>
      </c>
      <c r="D223" s="3" t="s">
        <v>187</v>
      </c>
      <c r="E223" s="3" t="s">
        <v>1016</v>
      </c>
      <c r="F223" s="2" t="s">
        <v>1240</v>
      </c>
      <c r="G223" s="2" t="s">
        <v>11</v>
      </c>
      <c r="H223" s="2" t="s">
        <v>11</v>
      </c>
      <c r="I223" s="2" t="s">
        <v>1241</v>
      </c>
      <c r="J223" s="2" t="s">
        <v>12</v>
      </c>
      <c r="K223" s="2" t="s">
        <v>12</v>
      </c>
      <c r="L223" s="353"/>
    </row>
    <row r="224" spans="1:12" s="252" customFormat="1" ht="38.25" x14ac:dyDescent="0.2">
      <c r="A224" s="354">
        <v>32.93</v>
      </c>
      <c r="B224" s="3" t="s">
        <v>1252</v>
      </c>
      <c r="C224" s="3" t="s">
        <v>1251</v>
      </c>
      <c r="D224" s="3" t="s">
        <v>187</v>
      </c>
      <c r="E224" s="3" t="s">
        <v>1016</v>
      </c>
      <c r="F224" s="2" t="s">
        <v>1240</v>
      </c>
      <c r="G224" s="2" t="s">
        <v>11</v>
      </c>
      <c r="H224" s="2" t="s">
        <v>11</v>
      </c>
      <c r="I224" s="2" t="s">
        <v>1241</v>
      </c>
      <c r="J224" s="2" t="s">
        <v>12</v>
      </c>
      <c r="K224" s="2" t="s">
        <v>12</v>
      </c>
      <c r="L224" s="353"/>
    </row>
    <row r="225" spans="1:12" s="252" customFormat="1" ht="38.25" x14ac:dyDescent="0.2">
      <c r="A225" s="354">
        <v>32.94</v>
      </c>
      <c r="B225" s="3" t="s">
        <v>1253</v>
      </c>
      <c r="C225" s="3" t="s">
        <v>1251</v>
      </c>
      <c r="D225" s="3" t="s">
        <v>187</v>
      </c>
      <c r="E225" s="3" t="s">
        <v>1016</v>
      </c>
      <c r="F225" s="2" t="s">
        <v>1240</v>
      </c>
      <c r="G225" s="2" t="s">
        <v>11</v>
      </c>
      <c r="H225" s="2" t="s">
        <v>11</v>
      </c>
      <c r="I225" s="2" t="s">
        <v>1241</v>
      </c>
      <c r="J225" s="2" t="s">
        <v>12</v>
      </c>
      <c r="K225" s="2" t="s">
        <v>12</v>
      </c>
      <c r="L225" s="353"/>
    </row>
    <row r="226" spans="1:12" s="252" customFormat="1" ht="38.25" x14ac:dyDescent="0.2">
      <c r="A226" s="354">
        <v>32.950000000000003</v>
      </c>
      <c r="B226" s="3" t="s">
        <v>1255</v>
      </c>
      <c r="C226" s="3" t="s">
        <v>1251</v>
      </c>
      <c r="D226" s="3" t="s">
        <v>187</v>
      </c>
      <c r="E226" s="3" t="s">
        <v>1016</v>
      </c>
      <c r="F226" s="2" t="s">
        <v>1240</v>
      </c>
      <c r="G226" s="2" t="s">
        <v>11</v>
      </c>
      <c r="H226" s="2" t="s">
        <v>11</v>
      </c>
      <c r="I226" s="2" t="s">
        <v>1241</v>
      </c>
      <c r="J226" s="2" t="s">
        <v>12</v>
      </c>
      <c r="K226" s="2" t="s">
        <v>12</v>
      </c>
      <c r="L226" s="353"/>
    </row>
    <row r="227" spans="1:12" s="252" customFormat="1" ht="63.75" x14ac:dyDescent="0.2">
      <c r="A227" s="354">
        <v>32.96</v>
      </c>
      <c r="B227" s="3" t="s">
        <v>1818</v>
      </c>
      <c r="C227" s="3" t="s">
        <v>1256</v>
      </c>
      <c r="D227" s="3" t="s">
        <v>187</v>
      </c>
      <c r="E227" s="3" t="s">
        <v>1016</v>
      </c>
      <c r="F227" s="2" t="s">
        <v>1240</v>
      </c>
      <c r="G227" s="2" t="s">
        <v>11</v>
      </c>
      <c r="H227" s="2" t="s">
        <v>11</v>
      </c>
      <c r="I227" s="2" t="s">
        <v>1241</v>
      </c>
      <c r="J227" s="2" t="s">
        <v>12</v>
      </c>
      <c r="K227" s="2" t="s">
        <v>12</v>
      </c>
      <c r="L227" s="353"/>
    </row>
    <row r="228" spans="1:12" s="252" customFormat="1" ht="51" x14ac:dyDescent="0.2">
      <c r="A228" s="354">
        <v>32.97</v>
      </c>
      <c r="B228" s="3" t="s">
        <v>1819</v>
      </c>
      <c r="C228" s="3" t="s">
        <v>1256</v>
      </c>
      <c r="D228" s="3" t="s">
        <v>187</v>
      </c>
      <c r="E228" s="3" t="s">
        <v>1016</v>
      </c>
      <c r="F228" s="2" t="s">
        <v>1240</v>
      </c>
      <c r="G228" s="2" t="s">
        <v>11</v>
      </c>
      <c r="H228" s="2" t="s">
        <v>11</v>
      </c>
      <c r="I228" s="2" t="s">
        <v>970</v>
      </c>
      <c r="J228" s="2" t="s">
        <v>11</v>
      </c>
      <c r="K228" s="2" t="s">
        <v>11</v>
      </c>
      <c r="L228" s="353"/>
    </row>
    <row r="229" spans="1:12" s="252" customFormat="1" ht="51" x14ac:dyDescent="0.2">
      <c r="A229" s="354">
        <v>33</v>
      </c>
      <c r="B229" s="3" t="s">
        <v>1820</v>
      </c>
      <c r="C229" s="3" t="s">
        <v>1260</v>
      </c>
      <c r="D229" s="3" t="s">
        <v>188</v>
      </c>
      <c r="E229" s="3" t="s">
        <v>933</v>
      </c>
      <c r="F229" s="2" t="s">
        <v>11</v>
      </c>
      <c r="G229" s="2" t="s">
        <v>11</v>
      </c>
      <c r="H229" s="2" t="s">
        <v>11</v>
      </c>
      <c r="I229" s="2" t="s">
        <v>11</v>
      </c>
      <c r="J229" s="2" t="s">
        <v>11</v>
      </c>
      <c r="K229" s="2" t="s">
        <v>11</v>
      </c>
      <c r="L229" s="353"/>
    </row>
    <row r="230" spans="1:12" s="252" customFormat="1" ht="63.75" x14ac:dyDescent="0.2">
      <c r="A230" s="354">
        <v>33.1</v>
      </c>
      <c r="B230" s="3" t="s">
        <v>1821</v>
      </c>
      <c r="C230" s="3" t="s">
        <v>1261</v>
      </c>
      <c r="D230" s="3" t="s">
        <v>187</v>
      </c>
      <c r="E230" s="3" t="s">
        <v>933</v>
      </c>
      <c r="F230" s="2" t="s">
        <v>11</v>
      </c>
      <c r="G230" s="2" t="s">
        <v>11</v>
      </c>
      <c r="H230" s="2" t="s">
        <v>11</v>
      </c>
      <c r="I230" s="2" t="s">
        <v>11</v>
      </c>
      <c r="J230" s="2" t="s">
        <v>11</v>
      </c>
      <c r="K230" s="2" t="s">
        <v>12</v>
      </c>
      <c r="L230" s="353"/>
    </row>
    <row r="231" spans="1:12" s="252" customFormat="1" ht="51" x14ac:dyDescent="0.2">
      <c r="A231" s="354">
        <v>33.200000000000003</v>
      </c>
      <c r="B231" s="3" t="s">
        <v>1822</v>
      </c>
      <c r="C231" s="3" t="s">
        <v>1260</v>
      </c>
      <c r="D231" s="3" t="s">
        <v>187</v>
      </c>
      <c r="E231" s="3" t="s">
        <v>933</v>
      </c>
      <c r="F231" s="2" t="s">
        <v>11</v>
      </c>
      <c r="G231" s="2" t="s">
        <v>11</v>
      </c>
      <c r="H231" s="2" t="s">
        <v>11</v>
      </c>
      <c r="I231" s="2" t="s">
        <v>11</v>
      </c>
      <c r="J231" s="2" t="s">
        <v>11</v>
      </c>
      <c r="K231" s="2" t="s">
        <v>12</v>
      </c>
      <c r="L231" s="353"/>
    </row>
    <row r="232" spans="1:12" s="252" customFormat="1" ht="51" x14ac:dyDescent="0.2">
      <c r="A232" s="354">
        <v>33.299999999999997</v>
      </c>
      <c r="B232" s="3" t="s">
        <v>1823</v>
      </c>
      <c r="C232" s="3" t="s">
        <v>1260</v>
      </c>
      <c r="D232" s="3" t="s">
        <v>188</v>
      </c>
      <c r="E232" s="3" t="s">
        <v>933</v>
      </c>
      <c r="F232" s="2" t="s">
        <v>11</v>
      </c>
      <c r="G232" s="2" t="s">
        <v>11</v>
      </c>
      <c r="H232" s="2" t="s">
        <v>11</v>
      </c>
      <c r="I232" s="2" t="s">
        <v>11</v>
      </c>
      <c r="J232" s="2" t="s">
        <v>11</v>
      </c>
      <c r="K232" s="2" t="s">
        <v>12</v>
      </c>
      <c r="L232" s="353"/>
    </row>
    <row r="233" spans="1:12" s="252" customFormat="1" ht="51" x14ac:dyDescent="0.2">
      <c r="A233" s="354">
        <v>33.4</v>
      </c>
      <c r="B233" s="3" t="s">
        <v>1824</v>
      </c>
      <c r="C233" s="3" t="s">
        <v>1260</v>
      </c>
      <c r="D233" s="3" t="s">
        <v>187</v>
      </c>
      <c r="E233" s="3" t="s">
        <v>933</v>
      </c>
      <c r="F233" s="2" t="s">
        <v>11</v>
      </c>
      <c r="G233" s="2" t="s">
        <v>11</v>
      </c>
      <c r="H233" s="2" t="s">
        <v>11</v>
      </c>
      <c r="I233" s="2" t="s">
        <v>11</v>
      </c>
      <c r="J233" s="2" t="s">
        <v>11</v>
      </c>
      <c r="K233" s="2" t="s">
        <v>12</v>
      </c>
      <c r="L233" s="353"/>
    </row>
    <row r="234" spans="1:12" s="252" customFormat="1" ht="25.5" x14ac:dyDescent="0.2">
      <c r="A234" s="354">
        <v>33.5</v>
      </c>
      <c r="B234" s="3" t="s">
        <v>1264</v>
      </c>
      <c r="C234" s="3" t="s">
        <v>682</v>
      </c>
      <c r="D234" s="3" t="s">
        <v>187</v>
      </c>
      <c r="E234" s="3" t="s">
        <v>1074</v>
      </c>
      <c r="F234" s="2" t="s">
        <v>11</v>
      </c>
      <c r="G234" s="2" t="s">
        <v>11</v>
      </c>
      <c r="H234" s="2" t="s">
        <v>11</v>
      </c>
      <c r="I234" s="2" t="s">
        <v>11</v>
      </c>
      <c r="J234" s="2" t="s">
        <v>11</v>
      </c>
      <c r="K234" s="2" t="s">
        <v>12</v>
      </c>
      <c r="L234" s="353"/>
    </row>
    <row r="235" spans="1:12" s="252" customFormat="1" x14ac:dyDescent="0.2">
      <c r="A235" s="354">
        <v>33.6</v>
      </c>
      <c r="B235" s="3" t="s">
        <v>1265</v>
      </c>
      <c r="C235" s="3" t="s">
        <v>1266</v>
      </c>
      <c r="D235" s="3" t="s">
        <v>187</v>
      </c>
      <c r="E235" s="3" t="s">
        <v>1016</v>
      </c>
      <c r="F235" s="2" t="s">
        <v>11</v>
      </c>
      <c r="G235" s="2" t="s">
        <v>11</v>
      </c>
      <c r="H235" s="2" t="s">
        <v>11</v>
      </c>
      <c r="I235" s="2" t="s">
        <v>11</v>
      </c>
      <c r="J235" s="2" t="s">
        <v>11</v>
      </c>
      <c r="K235" s="2" t="s">
        <v>12</v>
      </c>
      <c r="L235" s="353"/>
    </row>
    <row r="236" spans="1:12" s="252" customFormat="1" x14ac:dyDescent="0.2">
      <c r="A236" s="354">
        <v>33.700000000000003</v>
      </c>
      <c r="B236" s="3" t="s">
        <v>1267</v>
      </c>
      <c r="C236" s="3" t="s">
        <v>1266</v>
      </c>
      <c r="D236" s="3" t="s">
        <v>187</v>
      </c>
      <c r="E236" s="3" t="s">
        <v>1016</v>
      </c>
      <c r="F236" s="2" t="s">
        <v>11</v>
      </c>
      <c r="G236" s="2" t="s">
        <v>11</v>
      </c>
      <c r="H236" s="2" t="s">
        <v>11</v>
      </c>
      <c r="I236" s="2" t="s">
        <v>11</v>
      </c>
      <c r="J236" s="2" t="s">
        <v>11</v>
      </c>
      <c r="K236" s="2" t="s">
        <v>12</v>
      </c>
      <c r="L236" s="353"/>
    </row>
    <row r="237" spans="1:12" s="252" customFormat="1" x14ac:dyDescent="0.2">
      <c r="A237" s="354">
        <v>33.799999999999997</v>
      </c>
      <c r="B237" s="3" t="s">
        <v>1268</v>
      </c>
      <c r="C237" s="3" t="s">
        <v>1269</v>
      </c>
      <c r="D237" s="3" t="s">
        <v>187</v>
      </c>
      <c r="E237" s="3" t="s">
        <v>1016</v>
      </c>
      <c r="F237" s="2" t="s">
        <v>11</v>
      </c>
      <c r="G237" s="2" t="s">
        <v>11</v>
      </c>
      <c r="H237" s="2" t="s">
        <v>11</v>
      </c>
      <c r="I237" s="2" t="s">
        <v>11</v>
      </c>
      <c r="J237" s="2" t="s">
        <v>11</v>
      </c>
      <c r="K237" s="2" t="s">
        <v>12</v>
      </c>
      <c r="L237" s="353"/>
    </row>
    <row r="238" spans="1:12" s="252" customFormat="1" ht="38.25" x14ac:dyDescent="0.2">
      <c r="A238" s="354">
        <v>33.9</v>
      </c>
      <c r="B238" s="3" t="s">
        <v>1270</v>
      </c>
      <c r="C238" s="3" t="s">
        <v>1271</v>
      </c>
      <c r="D238" s="3" t="s">
        <v>188</v>
      </c>
      <c r="E238" s="3" t="s">
        <v>933</v>
      </c>
      <c r="F238" s="2" t="s">
        <v>11</v>
      </c>
      <c r="G238" s="2" t="s">
        <v>11</v>
      </c>
      <c r="H238" s="2" t="s">
        <v>11</v>
      </c>
      <c r="I238" s="2" t="s">
        <v>11</v>
      </c>
      <c r="J238" s="2" t="s">
        <v>11</v>
      </c>
      <c r="K238" s="2" t="s">
        <v>11</v>
      </c>
      <c r="L238" s="353"/>
    </row>
    <row r="239" spans="1:12" s="252" customFormat="1" ht="38.25" x14ac:dyDescent="0.2">
      <c r="A239" s="354">
        <v>33.909999999999997</v>
      </c>
      <c r="B239" s="3" t="s">
        <v>2425</v>
      </c>
      <c r="C239" s="3" t="s">
        <v>1271</v>
      </c>
      <c r="D239" s="3" t="s">
        <v>187</v>
      </c>
      <c r="E239" s="3" t="s">
        <v>933</v>
      </c>
      <c r="F239" s="2" t="s">
        <v>11</v>
      </c>
      <c r="G239" s="2" t="s">
        <v>11</v>
      </c>
      <c r="H239" s="2" t="s">
        <v>11</v>
      </c>
      <c r="I239" s="2" t="s">
        <v>11</v>
      </c>
      <c r="J239" s="2" t="s">
        <v>11</v>
      </c>
      <c r="K239" s="2" t="s">
        <v>12</v>
      </c>
      <c r="L239" s="353"/>
    </row>
    <row r="240" spans="1:12" s="252" customFormat="1" ht="38.25" x14ac:dyDescent="0.2">
      <c r="A240" s="354">
        <v>33.92</v>
      </c>
      <c r="B240" s="3" t="s">
        <v>1839</v>
      </c>
      <c r="C240" s="3" t="s">
        <v>1272</v>
      </c>
      <c r="D240" s="3" t="s">
        <v>187</v>
      </c>
      <c r="E240" s="3" t="s">
        <v>933</v>
      </c>
      <c r="F240" s="2" t="s">
        <v>11</v>
      </c>
      <c r="G240" s="2" t="s">
        <v>11</v>
      </c>
      <c r="H240" s="2" t="s">
        <v>11</v>
      </c>
      <c r="I240" s="2" t="s">
        <v>11</v>
      </c>
      <c r="J240" s="2" t="s">
        <v>12</v>
      </c>
      <c r="K240" s="2" t="s">
        <v>12</v>
      </c>
      <c r="L240" s="353"/>
    </row>
    <row r="241" spans="1:12" s="252" customFormat="1" ht="38.25" x14ac:dyDescent="0.2">
      <c r="A241" s="354">
        <v>34</v>
      </c>
      <c r="B241" s="3" t="s">
        <v>1583</v>
      </c>
      <c r="C241" s="3" t="s">
        <v>1033</v>
      </c>
      <c r="D241" s="3"/>
      <c r="E241" s="3" t="s">
        <v>888</v>
      </c>
      <c r="F241" s="2" t="s">
        <v>11</v>
      </c>
      <c r="G241" s="2" t="s">
        <v>11</v>
      </c>
      <c r="H241" s="2" t="s">
        <v>11</v>
      </c>
      <c r="I241" s="2" t="s">
        <v>11</v>
      </c>
      <c r="J241" s="2" t="s">
        <v>11</v>
      </c>
      <c r="K241" s="2" t="s">
        <v>11</v>
      </c>
      <c r="L241" s="353"/>
    </row>
    <row r="242" spans="1:12" s="252" customFormat="1" ht="51" x14ac:dyDescent="0.2">
      <c r="A242" s="354">
        <v>34.1</v>
      </c>
      <c r="B242" s="3" t="s">
        <v>1584</v>
      </c>
      <c r="C242" s="3" t="s">
        <v>1274</v>
      </c>
      <c r="D242" s="3" t="s">
        <v>187</v>
      </c>
      <c r="E242" s="3" t="s">
        <v>888</v>
      </c>
      <c r="F242" s="2" t="s">
        <v>11</v>
      </c>
      <c r="G242" s="2" t="s">
        <v>11</v>
      </c>
      <c r="H242" s="2" t="s">
        <v>11</v>
      </c>
      <c r="I242" s="2" t="s">
        <v>11</v>
      </c>
      <c r="J242" s="2" t="s">
        <v>11</v>
      </c>
      <c r="K242" s="2" t="s">
        <v>11</v>
      </c>
      <c r="L242" s="353"/>
    </row>
    <row r="243" spans="1:12" s="252" customFormat="1" ht="51" x14ac:dyDescent="0.2">
      <c r="A243" s="354">
        <v>34.200000000000003</v>
      </c>
      <c r="B243" s="3" t="s">
        <v>1585</v>
      </c>
      <c r="C243" s="3" t="s">
        <v>1275</v>
      </c>
      <c r="D243" s="3" t="s">
        <v>187</v>
      </c>
      <c r="E243" s="3" t="s">
        <v>888</v>
      </c>
      <c r="F243" s="2" t="s">
        <v>11</v>
      </c>
      <c r="G243" s="2" t="s">
        <v>11</v>
      </c>
      <c r="H243" s="2" t="s">
        <v>11</v>
      </c>
      <c r="I243" s="2" t="s">
        <v>11</v>
      </c>
      <c r="J243" s="2" t="s">
        <v>11</v>
      </c>
      <c r="K243" s="2" t="s">
        <v>11</v>
      </c>
      <c r="L243" s="353"/>
    </row>
    <row r="244" spans="1:12" s="252" customFormat="1" ht="127.5" x14ac:dyDescent="0.2">
      <c r="A244" s="354">
        <v>34.299999999999997</v>
      </c>
      <c r="B244" s="3" t="s">
        <v>1278</v>
      </c>
      <c r="C244" s="3" t="s">
        <v>1279</v>
      </c>
      <c r="D244" s="3" t="s">
        <v>187</v>
      </c>
      <c r="E244" s="3" t="s">
        <v>888</v>
      </c>
      <c r="F244" s="2" t="s">
        <v>11</v>
      </c>
      <c r="G244" s="2" t="s">
        <v>11</v>
      </c>
      <c r="H244" s="2" t="s">
        <v>11</v>
      </c>
      <c r="I244" s="2" t="s">
        <v>11</v>
      </c>
      <c r="J244" s="2" t="s">
        <v>11</v>
      </c>
      <c r="K244" s="2" t="s">
        <v>12</v>
      </c>
      <c r="L244" s="353"/>
    </row>
    <row r="245" spans="1:12" s="252" customFormat="1" ht="63.75" x14ac:dyDescent="0.2">
      <c r="A245" s="354">
        <v>34.4</v>
      </c>
      <c r="B245" s="3" t="s">
        <v>1586</v>
      </c>
      <c r="C245" s="3" t="s">
        <v>540</v>
      </c>
      <c r="D245" s="3" t="s">
        <v>188</v>
      </c>
      <c r="E245" s="3" t="s">
        <v>936</v>
      </c>
      <c r="F245" s="2" t="s">
        <v>11</v>
      </c>
      <c r="G245" s="2" t="s">
        <v>11</v>
      </c>
      <c r="H245" s="2" t="s">
        <v>11</v>
      </c>
      <c r="I245" s="2" t="s">
        <v>11</v>
      </c>
      <c r="J245" s="2" t="s">
        <v>11</v>
      </c>
      <c r="K245" s="2" t="s">
        <v>11</v>
      </c>
      <c r="L245" s="353"/>
    </row>
    <row r="246" spans="1:12" s="252" customFormat="1" ht="25.5" x14ac:dyDescent="0.2">
      <c r="A246" s="354">
        <v>34.5</v>
      </c>
      <c r="B246" s="3" t="s">
        <v>1587</v>
      </c>
      <c r="C246" s="3" t="s">
        <v>540</v>
      </c>
      <c r="D246" s="3" t="s">
        <v>188</v>
      </c>
      <c r="E246" s="3" t="s">
        <v>888</v>
      </c>
      <c r="F246" s="2" t="s">
        <v>11</v>
      </c>
      <c r="G246" s="2" t="s">
        <v>11</v>
      </c>
      <c r="H246" s="2" t="s">
        <v>11</v>
      </c>
      <c r="I246" s="2" t="s">
        <v>11</v>
      </c>
      <c r="J246" s="2" t="s">
        <v>11</v>
      </c>
      <c r="K246" s="2" t="s">
        <v>12</v>
      </c>
      <c r="L246" s="353"/>
    </row>
    <row r="247" spans="1:12" s="252" customFormat="1" ht="38.25" x14ac:dyDescent="0.2">
      <c r="A247" s="354">
        <v>34.6</v>
      </c>
      <c r="B247" s="3" t="s">
        <v>1588</v>
      </c>
      <c r="C247" s="3" t="s">
        <v>540</v>
      </c>
      <c r="D247" s="3" t="s">
        <v>187</v>
      </c>
      <c r="E247" s="3" t="s">
        <v>888</v>
      </c>
      <c r="F247" s="2" t="s">
        <v>11</v>
      </c>
      <c r="G247" s="2" t="s">
        <v>11</v>
      </c>
      <c r="H247" s="2" t="s">
        <v>11</v>
      </c>
      <c r="I247" s="2" t="s">
        <v>11</v>
      </c>
      <c r="J247" s="2" t="s">
        <v>11</v>
      </c>
      <c r="K247" s="2" t="s">
        <v>12</v>
      </c>
      <c r="L247" s="353"/>
    </row>
    <row r="248" spans="1:12" s="252" customFormat="1" ht="38.25" x14ac:dyDescent="0.2">
      <c r="A248" s="354">
        <v>34.700000000000003</v>
      </c>
      <c r="B248" s="3" t="s">
        <v>1283</v>
      </c>
      <c r="C248" s="3" t="s">
        <v>1284</v>
      </c>
      <c r="D248" s="3" t="s">
        <v>187</v>
      </c>
      <c r="E248" s="3" t="s">
        <v>888</v>
      </c>
      <c r="F248" s="2" t="s">
        <v>11</v>
      </c>
      <c r="G248" s="2" t="s">
        <v>11</v>
      </c>
      <c r="H248" s="2" t="s">
        <v>11</v>
      </c>
      <c r="I248" s="2" t="s">
        <v>11</v>
      </c>
      <c r="J248" s="2" t="s">
        <v>11</v>
      </c>
      <c r="K248" s="2" t="s">
        <v>12</v>
      </c>
      <c r="L248" s="353"/>
    </row>
    <row r="249" spans="1:12" s="252" customFormat="1" ht="38.25" x14ac:dyDescent="0.2">
      <c r="A249" s="354">
        <v>35</v>
      </c>
      <c r="B249" s="3" t="s">
        <v>1589</v>
      </c>
      <c r="C249" s="3" t="s">
        <v>1285</v>
      </c>
      <c r="D249" s="3" t="s">
        <v>188</v>
      </c>
      <c r="E249" s="3" t="s">
        <v>2138</v>
      </c>
      <c r="F249" s="2" t="s">
        <v>11</v>
      </c>
      <c r="G249" s="2" t="s">
        <v>11</v>
      </c>
      <c r="H249" s="2" t="s">
        <v>11</v>
      </c>
      <c r="I249" s="2" t="s">
        <v>11</v>
      </c>
      <c r="J249" s="2" t="s">
        <v>11</v>
      </c>
      <c r="K249" s="2" t="s">
        <v>11</v>
      </c>
      <c r="L249" s="353"/>
    </row>
    <row r="250" spans="1:12" s="252" customFormat="1" ht="25.5" x14ac:dyDescent="0.2">
      <c r="A250" s="354">
        <v>35.1</v>
      </c>
      <c r="B250" s="3" t="s">
        <v>1286</v>
      </c>
      <c r="C250" s="3" t="s">
        <v>1285</v>
      </c>
      <c r="D250" s="3" t="s">
        <v>188</v>
      </c>
      <c r="E250" s="3" t="s">
        <v>2138</v>
      </c>
      <c r="F250" s="2" t="s">
        <v>11</v>
      </c>
      <c r="G250" s="2" t="s">
        <v>11</v>
      </c>
      <c r="H250" s="2" t="s">
        <v>11</v>
      </c>
      <c r="I250" s="2" t="s">
        <v>11</v>
      </c>
      <c r="J250" s="2" t="s">
        <v>11</v>
      </c>
      <c r="K250" s="2" t="s">
        <v>11</v>
      </c>
      <c r="L250" s="353"/>
    </row>
    <row r="251" spans="1:12" s="252" customFormat="1" ht="25.5" x14ac:dyDescent="0.2">
      <c r="A251" s="354">
        <v>35.200000000000003</v>
      </c>
      <c r="B251" s="3" t="s">
        <v>1287</v>
      </c>
      <c r="C251" s="3" t="s">
        <v>1288</v>
      </c>
      <c r="D251" s="3" t="s">
        <v>188</v>
      </c>
      <c r="E251" s="3" t="s">
        <v>2138</v>
      </c>
      <c r="F251" s="2" t="s">
        <v>11</v>
      </c>
      <c r="G251" s="2" t="s">
        <v>11</v>
      </c>
      <c r="H251" s="2" t="s">
        <v>11</v>
      </c>
      <c r="I251" s="2" t="s">
        <v>11</v>
      </c>
      <c r="J251" s="2" t="s">
        <v>11</v>
      </c>
      <c r="K251" s="2" t="s">
        <v>11</v>
      </c>
      <c r="L251" s="353"/>
    </row>
    <row r="252" spans="1:12" s="252" customFormat="1" ht="25.5" x14ac:dyDescent="0.2">
      <c r="A252" s="354">
        <v>35.299999999999997</v>
      </c>
      <c r="B252" s="3" t="s">
        <v>1289</v>
      </c>
      <c r="C252" s="3" t="s">
        <v>277</v>
      </c>
      <c r="D252" s="3" t="s">
        <v>187</v>
      </c>
      <c r="E252" s="3" t="s">
        <v>2138</v>
      </c>
      <c r="F252" s="2" t="s">
        <v>11</v>
      </c>
      <c r="G252" s="2" t="s">
        <v>11</v>
      </c>
      <c r="H252" s="2" t="s">
        <v>11</v>
      </c>
      <c r="I252" s="2" t="s">
        <v>11</v>
      </c>
      <c r="J252" s="2" t="s">
        <v>11</v>
      </c>
      <c r="K252" s="2" t="s">
        <v>11</v>
      </c>
      <c r="L252" s="353"/>
    </row>
    <row r="253" spans="1:12" s="252" customFormat="1" ht="51" x14ac:dyDescent="0.2">
      <c r="A253" s="354">
        <v>35.4</v>
      </c>
      <c r="B253" s="3" t="s">
        <v>1290</v>
      </c>
      <c r="C253" s="3" t="s">
        <v>1285</v>
      </c>
      <c r="D253" s="3" t="s">
        <v>187</v>
      </c>
      <c r="E253" s="3" t="s">
        <v>2138</v>
      </c>
      <c r="F253" s="2" t="s">
        <v>11</v>
      </c>
      <c r="G253" s="2" t="s">
        <v>11</v>
      </c>
      <c r="H253" s="2" t="s">
        <v>11</v>
      </c>
      <c r="I253" s="2" t="s">
        <v>11</v>
      </c>
      <c r="J253" s="2" t="s">
        <v>11</v>
      </c>
      <c r="K253" s="2" t="s">
        <v>11</v>
      </c>
      <c r="L253" s="353"/>
    </row>
    <row r="254" spans="1:12" s="252" customFormat="1" ht="25.5" x14ac:dyDescent="0.2">
      <c r="A254" s="354">
        <v>35.5</v>
      </c>
      <c r="B254" s="3" t="s">
        <v>1291</v>
      </c>
      <c r="C254" s="3" t="s">
        <v>277</v>
      </c>
      <c r="D254" s="3" t="s">
        <v>187</v>
      </c>
      <c r="E254" s="3" t="s">
        <v>2138</v>
      </c>
      <c r="F254" s="2" t="s">
        <v>11</v>
      </c>
      <c r="G254" s="2" t="s">
        <v>11</v>
      </c>
      <c r="H254" s="2" t="s">
        <v>11</v>
      </c>
      <c r="I254" s="2" t="s">
        <v>11</v>
      </c>
      <c r="J254" s="2" t="s">
        <v>11</v>
      </c>
      <c r="K254" s="2" t="s">
        <v>11</v>
      </c>
      <c r="L254" s="353"/>
    </row>
    <row r="255" spans="1:12" s="252" customFormat="1" ht="38.25" x14ac:dyDescent="0.2">
      <c r="A255" s="354">
        <v>35.6</v>
      </c>
      <c r="B255" s="3" t="s">
        <v>1292</v>
      </c>
      <c r="C255" s="3" t="s">
        <v>277</v>
      </c>
      <c r="D255" s="3" t="s">
        <v>187</v>
      </c>
      <c r="E255" s="3" t="s">
        <v>2138</v>
      </c>
      <c r="F255" s="2" t="s">
        <v>11</v>
      </c>
      <c r="G255" s="2" t="s">
        <v>11</v>
      </c>
      <c r="H255" s="2" t="s">
        <v>11</v>
      </c>
      <c r="I255" s="2" t="s">
        <v>11</v>
      </c>
      <c r="J255" s="2" t="s">
        <v>11</v>
      </c>
      <c r="K255" s="2" t="s">
        <v>11</v>
      </c>
      <c r="L255" s="353"/>
    </row>
    <row r="256" spans="1:12" s="252" customFormat="1" ht="38.25" x14ac:dyDescent="0.2">
      <c r="A256" s="354">
        <v>35.700000000000003</v>
      </c>
      <c r="B256" s="3" t="s">
        <v>1293</v>
      </c>
      <c r="C256" s="3" t="s">
        <v>282</v>
      </c>
      <c r="D256" s="3" t="s">
        <v>188</v>
      </c>
      <c r="E256" s="3" t="s">
        <v>2138</v>
      </c>
      <c r="F256" s="2" t="s">
        <v>11</v>
      </c>
      <c r="G256" s="2" t="s">
        <v>11</v>
      </c>
      <c r="H256" s="2" t="s">
        <v>11</v>
      </c>
      <c r="I256" s="2" t="s">
        <v>11</v>
      </c>
      <c r="J256" s="2" t="s">
        <v>11</v>
      </c>
      <c r="K256" s="2" t="s">
        <v>11</v>
      </c>
      <c r="L256" s="353"/>
    </row>
    <row r="257" spans="1:12" s="252" customFormat="1" ht="38.25" x14ac:dyDescent="0.2">
      <c r="A257" s="354">
        <v>36</v>
      </c>
      <c r="B257" s="3" t="s">
        <v>1590</v>
      </c>
      <c r="C257" s="3" t="s">
        <v>1294</v>
      </c>
      <c r="D257" s="3" t="s">
        <v>187</v>
      </c>
      <c r="E257" s="3" t="s">
        <v>933</v>
      </c>
      <c r="F257" s="2" t="s">
        <v>11</v>
      </c>
      <c r="G257" s="2" t="s">
        <v>11</v>
      </c>
      <c r="H257" s="2" t="s">
        <v>11</v>
      </c>
      <c r="I257" s="2" t="s">
        <v>11</v>
      </c>
      <c r="J257" s="2" t="s">
        <v>11</v>
      </c>
      <c r="K257" s="2" t="s">
        <v>12</v>
      </c>
      <c r="L257" s="353"/>
    </row>
    <row r="258" spans="1:12" s="252" customFormat="1" ht="51" x14ac:dyDescent="0.2">
      <c r="A258" s="354">
        <v>36.1</v>
      </c>
      <c r="B258" s="3" t="s">
        <v>2426</v>
      </c>
      <c r="C258" s="3" t="s">
        <v>1297</v>
      </c>
      <c r="D258" s="3" t="s">
        <v>188</v>
      </c>
      <c r="E258" s="3" t="s">
        <v>1220</v>
      </c>
      <c r="F258" s="2" t="s">
        <v>11</v>
      </c>
      <c r="G258" s="2" t="s">
        <v>11</v>
      </c>
      <c r="H258" s="2" t="s">
        <v>11</v>
      </c>
      <c r="I258" s="2" t="s">
        <v>11</v>
      </c>
      <c r="J258" s="2" t="s">
        <v>11</v>
      </c>
      <c r="K258" s="2" t="s">
        <v>12</v>
      </c>
      <c r="L258" s="353"/>
    </row>
    <row r="259" spans="1:12" s="252" customFormat="1" ht="51" x14ac:dyDescent="0.2">
      <c r="A259" s="354">
        <v>36.200000000000003</v>
      </c>
      <c r="B259" s="3" t="s">
        <v>1591</v>
      </c>
      <c r="C259" s="3" t="s">
        <v>1298</v>
      </c>
      <c r="D259" s="3" t="s">
        <v>187</v>
      </c>
      <c r="E259" s="3" t="s">
        <v>1038</v>
      </c>
      <c r="F259" s="2" t="s">
        <v>11</v>
      </c>
      <c r="G259" s="2" t="s">
        <v>11</v>
      </c>
      <c r="H259" s="2" t="s">
        <v>11</v>
      </c>
      <c r="I259" s="2" t="s">
        <v>11</v>
      </c>
      <c r="J259" s="2" t="s">
        <v>11</v>
      </c>
      <c r="K259" s="2" t="s">
        <v>11</v>
      </c>
      <c r="L259" s="353"/>
    </row>
    <row r="260" spans="1:12" s="252" customFormat="1" ht="51" x14ac:dyDescent="0.2">
      <c r="A260" s="354">
        <v>36.299999999999997</v>
      </c>
      <c r="B260" s="3" t="s">
        <v>1592</v>
      </c>
      <c r="C260" s="3" t="s">
        <v>1299</v>
      </c>
      <c r="D260" s="3" t="s">
        <v>187</v>
      </c>
      <c r="E260" s="3" t="s">
        <v>933</v>
      </c>
      <c r="F260" s="2" t="s">
        <v>11</v>
      </c>
      <c r="G260" s="2" t="s">
        <v>11</v>
      </c>
      <c r="H260" s="2" t="s">
        <v>11</v>
      </c>
      <c r="I260" s="2" t="s">
        <v>11</v>
      </c>
      <c r="J260" s="2" t="s">
        <v>11</v>
      </c>
      <c r="K260" s="2" t="s">
        <v>12</v>
      </c>
      <c r="L260" s="353"/>
    </row>
    <row r="261" spans="1:12" s="252" customFormat="1" ht="25.5" x14ac:dyDescent="0.2">
      <c r="A261" s="354">
        <v>36.4</v>
      </c>
      <c r="B261" s="3" t="s">
        <v>1593</v>
      </c>
      <c r="C261" s="3" t="s">
        <v>1298</v>
      </c>
      <c r="D261" s="3" t="s">
        <v>187</v>
      </c>
      <c r="E261" s="3" t="s">
        <v>933</v>
      </c>
      <c r="F261" s="2" t="s">
        <v>11</v>
      </c>
      <c r="G261" s="2" t="s">
        <v>11</v>
      </c>
      <c r="H261" s="2" t="s">
        <v>11</v>
      </c>
      <c r="I261" s="2" t="s">
        <v>11</v>
      </c>
      <c r="J261" s="2" t="s">
        <v>11</v>
      </c>
      <c r="K261" s="2" t="s">
        <v>11</v>
      </c>
      <c r="L261" s="353"/>
    </row>
    <row r="262" spans="1:12" s="252" customFormat="1" ht="51" x14ac:dyDescent="0.2">
      <c r="A262" s="354">
        <v>36.5</v>
      </c>
      <c r="B262" s="3" t="s">
        <v>1825</v>
      </c>
      <c r="C262" s="3" t="s">
        <v>1272</v>
      </c>
      <c r="D262" s="3" t="s">
        <v>187</v>
      </c>
      <c r="E262" s="3" t="s">
        <v>933</v>
      </c>
      <c r="F262" s="2" t="s">
        <v>11</v>
      </c>
      <c r="G262" s="2" t="s">
        <v>11</v>
      </c>
      <c r="H262" s="2" t="s">
        <v>11</v>
      </c>
      <c r="I262" s="2" t="s">
        <v>11</v>
      </c>
      <c r="J262" s="2" t="s">
        <v>11</v>
      </c>
      <c r="K262" s="2" t="s">
        <v>12</v>
      </c>
      <c r="L262" s="353"/>
    </row>
    <row r="263" spans="1:12" s="252" customFormat="1" ht="38.25" x14ac:dyDescent="0.2">
      <c r="A263" s="354">
        <v>36.6</v>
      </c>
      <c r="B263" s="3" t="s">
        <v>1594</v>
      </c>
      <c r="C263" s="3" t="s">
        <v>644</v>
      </c>
      <c r="D263" s="3" t="s">
        <v>187</v>
      </c>
      <c r="E263" s="3" t="s">
        <v>933</v>
      </c>
      <c r="F263" s="2" t="s">
        <v>1146</v>
      </c>
      <c r="G263" s="2" t="s">
        <v>11</v>
      </c>
      <c r="H263" s="2" t="s">
        <v>11</v>
      </c>
      <c r="I263" s="2" t="s">
        <v>11</v>
      </c>
      <c r="J263" s="2" t="s">
        <v>11</v>
      </c>
      <c r="K263" s="2" t="s">
        <v>11</v>
      </c>
      <c r="L263" s="353"/>
    </row>
    <row r="264" spans="1:12" s="252" customFormat="1" ht="25.5" x14ac:dyDescent="0.2">
      <c r="A264" s="354">
        <v>36.700000000000003</v>
      </c>
      <c r="B264" s="3" t="s">
        <v>1303</v>
      </c>
      <c r="C264" s="3" t="s">
        <v>278</v>
      </c>
      <c r="D264" s="3" t="s">
        <v>187</v>
      </c>
      <c r="E264" s="3" t="s">
        <v>1074</v>
      </c>
      <c r="F264" s="2" t="s">
        <v>11</v>
      </c>
      <c r="G264" s="2" t="s">
        <v>11</v>
      </c>
      <c r="H264" s="2" t="s">
        <v>11</v>
      </c>
      <c r="I264" s="2" t="s">
        <v>11</v>
      </c>
      <c r="J264" s="2" t="s">
        <v>11</v>
      </c>
      <c r="K264" s="2" t="s">
        <v>11</v>
      </c>
      <c r="L264" s="353"/>
    </row>
    <row r="265" spans="1:12" s="252" customFormat="1" ht="25.5" x14ac:dyDescent="0.2">
      <c r="A265" s="354">
        <v>36.799999999999997</v>
      </c>
      <c r="B265" s="3" t="s">
        <v>1304</v>
      </c>
      <c r="C265" s="3" t="s">
        <v>280</v>
      </c>
      <c r="D265" s="3" t="s">
        <v>187</v>
      </c>
      <c r="E265" s="3" t="s">
        <v>1074</v>
      </c>
      <c r="F265" s="2" t="s">
        <v>11</v>
      </c>
      <c r="G265" s="2" t="s">
        <v>11</v>
      </c>
      <c r="H265" s="2" t="s">
        <v>11</v>
      </c>
      <c r="I265" s="2" t="s">
        <v>11</v>
      </c>
      <c r="J265" s="2" t="s">
        <v>11</v>
      </c>
      <c r="K265" s="2" t="s">
        <v>11</v>
      </c>
      <c r="L265" s="353"/>
    </row>
    <row r="266" spans="1:12" s="252" customFormat="1" ht="38.25" x14ac:dyDescent="0.2">
      <c r="A266" s="354">
        <v>36.9</v>
      </c>
      <c r="B266" s="3" t="s">
        <v>1305</v>
      </c>
      <c r="C266" s="3" t="s">
        <v>279</v>
      </c>
      <c r="D266" s="3" t="s">
        <v>187</v>
      </c>
      <c r="E266" s="3" t="s">
        <v>1074</v>
      </c>
      <c r="F266" s="2" t="s">
        <v>11</v>
      </c>
      <c r="G266" s="2" t="s">
        <v>11</v>
      </c>
      <c r="H266" s="2" t="s">
        <v>11</v>
      </c>
      <c r="I266" s="2" t="s">
        <v>11</v>
      </c>
      <c r="J266" s="2" t="s">
        <v>11</v>
      </c>
      <c r="K266" s="2" t="s">
        <v>11</v>
      </c>
      <c r="L266" s="353"/>
    </row>
    <row r="267" spans="1:12" s="252" customFormat="1" ht="38.25" x14ac:dyDescent="0.2">
      <c r="A267" s="354">
        <v>36.909999999999997</v>
      </c>
      <c r="B267" s="3" t="s">
        <v>2139</v>
      </c>
      <c r="C267" s="3" t="s">
        <v>694</v>
      </c>
      <c r="D267" s="3" t="s">
        <v>188</v>
      </c>
      <c r="E267" s="3" t="s">
        <v>1074</v>
      </c>
      <c r="F267" s="2" t="s">
        <v>11</v>
      </c>
      <c r="G267" s="2" t="s">
        <v>12</v>
      </c>
      <c r="H267" s="2" t="s">
        <v>12</v>
      </c>
      <c r="I267" s="2" t="s">
        <v>12</v>
      </c>
      <c r="J267" s="2" t="s">
        <v>1209</v>
      </c>
      <c r="K267" s="2" t="s">
        <v>12</v>
      </c>
      <c r="L267" s="353"/>
    </row>
    <row r="268" spans="1:12" s="252" customFormat="1" ht="51" x14ac:dyDescent="0.2">
      <c r="A268" s="354">
        <v>37</v>
      </c>
      <c r="B268" s="3" t="s">
        <v>1595</v>
      </c>
      <c r="C268" s="3" t="s">
        <v>662</v>
      </c>
      <c r="D268" s="3" t="s">
        <v>187</v>
      </c>
      <c r="E268" s="3" t="s">
        <v>936</v>
      </c>
      <c r="F268" s="2" t="s">
        <v>11</v>
      </c>
      <c r="G268" s="2" t="s">
        <v>12</v>
      </c>
      <c r="H268" s="2" t="s">
        <v>12</v>
      </c>
      <c r="I268" s="2" t="s">
        <v>12</v>
      </c>
      <c r="J268" s="2" t="s">
        <v>12</v>
      </c>
      <c r="K268" s="2" t="s">
        <v>12</v>
      </c>
      <c r="L268" s="353"/>
    </row>
    <row r="269" spans="1:12" s="252" customFormat="1" ht="38.25" x14ac:dyDescent="0.2">
      <c r="A269" s="354">
        <v>37.1</v>
      </c>
      <c r="B269" s="3" t="s">
        <v>2140</v>
      </c>
      <c r="C269" s="3" t="s">
        <v>694</v>
      </c>
      <c r="D269" s="3" t="s">
        <v>188</v>
      </c>
      <c r="E269" s="3" t="s">
        <v>936</v>
      </c>
      <c r="F269" s="2" t="s">
        <v>11</v>
      </c>
      <c r="G269" s="2" t="s">
        <v>12</v>
      </c>
      <c r="H269" s="2" t="s">
        <v>12</v>
      </c>
      <c r="I269" s="2" t="s">
        <v>12</v>
      </c>
      <c r="J269" s="2" t="s">
        <v>12</v>
      </c>
      <c r="K269" s="2" t="s">
        <v>12</v>
      </c>
      <c r="L269" s="353"/>
    </row>
    <row r="270" spans="1:12" s="252" customFormat="1" ht="25.5" x14ac:dyDescent="0.2">
      <c r="A270" s="354">
        <v>37.200000000000003</v>
      </c>
      <c r="B270" s="3" t="s">
        <v>1309</v>
      </c>
      <c r="C270" s="3" t="s">
        <v>704</v>
      </c>
      <c r="D270" s="3" t="s">
        <v>187</v>
      </c>
      <c r="E270" s="3" t="s">
        <v>936</v>
      </c>
      <c r="F270" s="2" t="s">
        <v>11</v>
      </c>
      <c r="G270" s="2" t="s">
        <v>12</v>
      </c>
      <c r="H270" s="2" t="s">
        <v>12</v>
      </c>
      <c r="I270" s="2" t="s">
        <v>12</v>
      </c>
      <c r="J270" s="2" t="s">
        <v>12</v>
      </c>
      <c r="K270" s="2" t="s">
        <v>12</v>
      </c>
      <c r="L270" s="353"/>
    </row>
    <row r="271" spans="1:12" s="252" customFormat="1" ht="51" x14ac:dyDescent="0.2">
      <c r="A271" s="354">
        <v>37.299999999999997</v>
      </c>
      <c r="B271" s="3" t="s">
        <v>1596</v>
      </c>
      <c r="C271" s="3" t="s">
        <v>704</v>
      </c>
      <c r="D271" s="3" t="s">
        <v>187</v>
      </c>
      <c r="E271" s="3" t="s">
        <v>936</v>
      </c>
      <c r="F271" s="2" t="s">
        <v>11</v>
      </c>
      <c r="G271" s="2" t="s">
        <v>12</v>
      </c>
      <c r="H271" s="2" t="s">
        <v>12</v>
      </c>
      <c r="I271" s="2" t="s">
        <v>12</v>
      </c>
      <c r="J271" s="2" t="s">
        <v>12</v>
      </c>
      <c r="K271" s="2" t="s">
        <v>12</v>
      </c>
      <c r="L271" s="353"/>
    </row>
    <row r="272" spans="1:12" s="252" customFormat="1" ht="51" x14ac:dyDescent="0.2">
      <c r="A272" s="354">
        <v>37.4</v>
      </c>
      <c r="B272" s="3" t="s">
        <v>1597</v>
      </c>
      <c r="C272" s="3" t="s">
        <v>704</v>
      </c>
      <c r="D272" s="3" t="s">
        <v>187</v>
      </c>
      <c r="E272" s="3" t="s">
        <v>936</v>
      </c>
      <c r="F272" s="2" t="s">
        <v>11</v>
      </c>
      <c r="G272" s="2" t="s">
        <v>12</v>
      </c>
      <c r="H272" s="2" t="s">
        <v>12</v>
      </c>
      <c r="I272" s="2" t="s">
        <v>12</v>
      </c>
      <c r="J272" s="2" t="s">
        <v>12</v>
      </c>
      <c r="K272" s="2" t="s">
        <v>12</v>
      </c>
      <c r="L272" s="353"/>
    </row>
    <row r="273" spans="1:12" s="252" customFormat="1" ht="51" x14ac:dyDescent="0.2">
      <c r="A273" s="354">
        <v>37.5</v>
      </c>
      <c r="B273" s="3" t="s">
        <v>1310</v>
      </c>
      <c r="C273" s="3" t="s">
        <v>704</v>
      </c>
      <c r="D273" s="3" t="s">
        <v>187</v>
      </c>
      <c r="E273" s="3" t="s">
        <v>936</v>
      </c>
      <c r="F273" s="2" t="s">
        <v>11</v>
      </c>
      <c r="G273" s="2" t="s">
        <v>12</v>
      </c>
      <c r="H273" s="2" t="s">
        <v>12</v>
      </c>
      <c r="I273" s="2" t="s">
        <v>12</v>
      </c>
      <c r="J273" s="2" t="s">
        <v>12</v>
      </c>
      <c r="K273" s="2" t="s">
        <v>12</v>
      </c>
      <c r="L273" s="353"/>
    </row>
    <row r="274" spans="1:12" s="252" customFormat="1" ht="38.25" x14ac:dyDescent="0.2">
      <c r="A274" s="354">
        <v>38</v>
      </c>
      <c r="B274" s="3" t="s">
        <v>1598</v>
      </c>
      <c r="C274" s="3" t="s">
        <v>702</v>
      </c>
      <c r="D274" s="3" t="s">
        <v>188</v>
      </c>
      <c r="E274" s="3" t="s">
        <v>936</v>
      </c>
      <c r="F274" s="2" t="s">
        <v>11</v>
      </c>
      <c r="G274" s="2" t="s">
        <v>12</v>
      </c>
      <c r="H274" s="2" t="s">
        <v>12</v>
      </c>
      <c r="I274" s="2" t="s">
        <v>12</v>
      </c>
      <c r="J274" s="2" t="s">
        <v>12</v>
      </c>
      <c r="K274" s="2" t="s">
        <v>12</v>
      </c>
      <c r="L274" s="353"/>
    </row>
    <row r="275" spans="1:12" s="252" customFormat="1" ht="51" x14ac:dyDescent="0.2">
      <c r="A275" s="354">
        <v>38.1</v>
      </c>
      <c r="B275" s="3" t="s">
        <v>1599</v>
      </c>
      <c r="C275" s="3" t="s">
        <v>704</v>
      </c>
      <c r="D275" s="3" t="s">
        <v>187</v>
      </c>
      <c r="E275" s="3" t="s">
        <v>936</v>
      </c>
      <c r="F275" s="2" t="s">
        <v>11</v>
      </c>
      <c r="G275" s="2" t="s">
        <v>12</v>
      </c>
      <c r="H275" s="2" t="s">
        <v>12</v>
      </c>
      <c r="I275" s="2" t="s">
        <v>12</v>
      </c>
      <c r="J275" s="2" t="s">
        <v>12</v>
      </c>
      <c r="K275" s="2" t="s">
        <v>12</v>
      </c>
      <c r="L275" s="353"/>
    </row>
    <row r="276" spans="1:12" s="252" customFormat="1" ht="51" x14ac:dyDescent="0.2">
      <c r="A276" s="354">
        <v>38.200000000000003</v>
      </c>
      <c r="B276" s="3" t="s">
        <v>1600</v>
      </c>
      <c r="C276" s="3" t="s">
        <v>704</v>
      </c>
      <c r="D276" s="3" t="s">
        <v>187</v>
      </c>
      <c r="E276" s="3" t="s">
        <v>936</v>
      </c>
      <c r="F276" s="2" t="s">
        <v>11</v>
      </c>
      <c r="G276" s="2" t="s">
        <v>12</v>
      </c>
      <c r="H276" s="2" t="s">
        <v>12</v>
      </c>
      <c r="I276" s="2" t="s">
        <v>12</v>
      </c>
      <c r="J276" s="2" t="s">
        <v>12</v>
      </c>
      <c r="K276" s="2" t="s">
        <v>12</v>
      </c>
      <c r="L276" s="353"/>
    </row>
    <row r="277" spans="1:12" s="252" customFormat="1" ht="51" x14ac:dyDescent="0.2">
      <c r="A277" s="354">
        <v>39</v>
      </c>
      <c r="B277" s="3" t="s">
        <v>1826</v>
      </c>
      <c r="C277" s="3" t="s">
        <v>1272</v>
      </c>
      <c r="D277" s="3" t="s">
        <v>187</v>
      </c>
      <c r="E277" s="3" t="s">
        <v>933</v>
      </c>
      <c r="F277" s="2" t="s">
        <v>11</v>
      </c>
      <c r="G277" s="2" t="s">
        <v>11</v>
      </c>
      <c r="H277" s="2" t="s">
        <v>11</v>
      </c>
      <c r="I277" s="2" t="s">
        <v>11</v>
      </c>
      <c r="J277" s="2" t="s">
        <v>11</v>
      </c>
      <c r="K277" s="2" t="s">
        <v>12</v>
      </c>
      <c r="L277" s="353"/>
    </row>
    <row r="278" spans="1:12" s="252" customFormat="1" ht="25.5" x14ac:dyDescent="0.2">
      <c r="A278" s="354">
        <v>40</v>
      </c>
      <c r="B278" s="3" t="s">
        <v>1601</v>
      </c>
      <c r="C278" s="3" t="s">
        <v>516</v>
      </c>
      <c r="D278" s="3" t="s">
        <v>188</v>
      </c>
      <c r="E278" s="3" t="s">
        <v>933</v>
      </c>
      <c r="F278" s="2" t="s">
        <v>11</v>
      </c>
      <c r="G278" s="2" t="s">
        <v>11</v>
      </c>
      <c r="H278" s="2" t="s">
        <v>11</v>
      </c>
      <c r="I278" s="2" t="s">
        <v>11</v>
      </c>
      <c r="J278" s="2" t="s">
        <v>11</v>
      </c>
      <c r="K278" s="2" t="s">
        <v>12</v>
      </c>
      <c r="L278" s="353"/>
    </row>
    <row r="279" spans="1:12" s="252" customFormat="1" ht="51" x14ac:dyDescent="0.2">
      <c r="A279" s="354">
        <v>40.1</v>
      </c>
      <c r="B279" s="3" t="s">
        <v>1827</v>
      </c>
      <c r="C279" s="3" t="s">
        <v>1260</v>
      </c>
      <c r="D279" s="3" t="s">
        <v>188</v>
      </c>
      <c r="E279" s="3" t="s">
        <v>933</v>
      </c>
      <c r="F279" s="2" t="s">
        <v>11</v>
      </c>
      <c r="G279" s="2" t="s">
        <v>11</v>
      </c>
      <c r="H279" s="2" t="s">
        <v>11</v>
      </c>
      <c r="I279" s="2" t="s">
        <v>11</v>
      </c>
      <c r="J279" s="2" t="s">
        <v>11</v>
      </c>
      <c r="K279" s="2" t="s">
        <v>12</v>
      </c>
      <c r="L279" s="353"/>
    </row>
    <row r="280" spans="1:12" s="252" customFormat="1" ht="25.5" x14ac:dyDescent="0.2">
      <c r="A280" s="354">
        <v>41</v>
      </c>
      <c r="B280" s="3" t="s">
        <v>1602</v>
      </c>
      <c r="C280" s="3" t="s">
        <v>1023</v>
      </c>
      <c r="D280" s="3" t="s">
        <v>187</v>
      </c>
      <c r="E280" s="3" t="s">
        <v>377</v>
      </c>
      <c r="F280" s="2" t="s">
        <v>11</v>
      </c>
      <c r="G280" s="2" t="s">
        <v>11</v>
      </c>
      <c r="H280" s="2" t="s">
        <v>11</v>
      </c>
      <c r="I280" s="2" t="s">
        <v>11</v>
      </c>
      <c r="J280" s="2" t="s">
        <v>11</v>
      </c>
      <c r="K280" s="2" t="s">
        <v>12</v>
      </c>
      <c r="L280" s="353"/>
    </row>
    <row r="281" spans="1:12" s="252" customFormat="1" ht="51" x14ac:dyDescent="0.2">
      <c r="A281" s="354">
        <v>42</v>
      </c>
      <c r="B281" s="3" t="s">
        <v>1828</v>
      </c>
      <c r="C281" s="3" t="s">
        <v>1313</v>
      </c>
      <c r="D281" s="3" t="s">
        <v>188</v>
      </c>
      <c r="E281" s="3" t="s">
        <v>1016</v>
      </c>
      <c r="F281" s="2" t="s">
        <v>11</v>
      </c>
      <c r="G281" s="2" t="s">
        <v>11</v>
      </c>
      <c r="H281" s="2" t="s">
        <v>11</v>
      </c>
      <c r="I281" s="2" t="s">
        <v>11</v>
      </c>
      <c r="J281" s="2" t="s">
        <v>11</v>
      </c>
      <c r="K281" s="2" t="s">
        <v>11</v>
      </c>
      <c r="L281" s="353"/>
    </row>
    <row r="282" spans="1:12" s="252" customFormat="1" ht="51" x14ac:dyDescent="0.2">
      <c r="A282" s="354">
        <v>42.1</v>
      </c>
      <c r="B282" s="3" t="s">
        <v>1829</v>
      </c>
      <c r="C282" s="3" t="s">
        <v>1313</v>
      </c>
      <c r="D282" s="3" t="s">
        <v>188</v>
      </c>
      <c r="E282" s="3" t="s">
        <v>888</v>
      </c>
      <c r="F282" s="2" t="s">
        <v>11</v>
      </c>
      <c r="G282" s="2" t="s">
        <v>11</v>
      </c>
      <c r="H282" s="2" t="s">
        <v>11</v>
      </c>
      <c r="I282" s="2" t="s">
        <v>11</v>
      </c>
      <c r="J282" s="2" t="s">
        <v>11</v>
      </c>
      <c r="K282" s="2" t="s">
        <v>11</v>
      </c>
      <c r="L282" s="353"/>
    </row>
    <row r="283" spans="1:12" s="252" customFormat="1" ht="63.75" x14ac:dyDescent="0.2">
      <c r="A283" s="354">
        <v>42.2</v>
      </c>
      <c r="B283" s="3" t="s">
        <v>2427</v>
      </c>
      <c r="C283" s="3" t="s">
        <v>1315</v>
      </c>
      <c r="D283" s="3" t="s">
        <v>187</v>
      </c>
      <c r="E283" s="3" t="s">
        <v>888</v>
      </c>
      <c r="F283" s="2" t="s">
        <v>11</v>
      </c>
      <c r="G283" s="2" t="s">
        <v>11</v>
      </c>
      <c r="H283" s="2" t="s">
        <v>11</v>
      </c>
      <c r="I283" s="2" t="s">
        <v>11</v>
      </c>
      <c r="J283" s="2" t="s">
        <v>11</v>
      </c>
      <c r="K283" s="2" t="s">
        <v>11</v>
      </c>
      <c r="L283" s="353"/>
    </row>
    <row r="284" spans="1:12" s="252" customFormat="1" ht="25.5" x14ac:dyDescent="0.2">
      <c r="A284" s="354">
        <v>43</v>
      </c>
      <c r="B284" s="3" t="s">
        <v>1603</v>
      </c>
      <c r="C284" s="3" t="s">
        <v>1033</v>
      </c>
      <c r="D284" s="3"/>
      <c r="E284" s="3" t="s">
        <v>1043</v>
      </c>
      <c r="F284" s="2" t="s">
        <v>11</v>
      </c>
      <c r="G284" s="2" t="s">
        <v>11</v>
      </c>
      <c r="H284" s="2" t="s">
        <v>11</v>
      </c>
      <c r="I284" s="2" t="s">
        <v>11</v>
      </c>
      <c r="J284" s="2" t="s">
        <v>11</v>
      </c>
      <c r="K284" s="2" t="s">
        <v>12</v>
      </c>
      <c r="L284" s="353"/>
    </row>
    <row r="285" spans="1:12" s="252" customFormat="1" ht="25.5" x14ac:dyDescent="0.2">
      <c r="A285" s="354">
        <v>43.1</v>
      </c>
      <c r="B285" s="3" t="s">
        <v>1316</v>
      </c>
      <c r="C285" s="3" t="s">
        <v>1317</v>
      </c>
      <c r="D285" s="3" t="s">
        <v>188</v>
      </c>
      <c r="E285" s="3" t="s">
        <v>1043</v>
      </c>
      <c r="F285" s="2" t="s">
        <v>11</v>
      </c>
      <c r="G285" s="2" t="s">
        <v>11</v>
      </c>
      <c r="H285" s="2" t="s">
        <v>11</v>
      </c>
      <c r="I285" s="2" t="s">
        <v>11</v>
      </c>
      <c r="J285" s="2" t="s">
        <v>11</v>
      </c>
      <c r="K285" s="2" t="s">
        <v>12</v>
      </c>
      <c r="L285" s="353"/>
    </row>
    <row r="286" spans="1:12" s="252" customFormat="1" ht="25.5" x14ac:dyDescent="0.2">
      <c r="A286" s="354">
        <v>43.2</v>
      </c>
      <c r="B286" s="3" t="s">
        <v>1318</v>
      </c>
      <c r="C286" s="3" t="s">
        <v>1319</v>
      </c>
      <c r="D286" s="3" t="s">
        <v>187</v>
      </c>
      <c r="E286" s="3" t="s">
        <v>1043</v>
      </c>
      <c r="F286" s="2" t="s">
        <v>11</v>
      </c>
      <c r="G286" s="2" t="s">
        <v>11</v>
      </c>
      <c r="H286" s="2" t="s">
        <v>11</v>
      </c>
      <c r="I286" s="2" t="s">
        <v>11</v>
      </c>
      <c r="J286" s="2" t="s">
        <v>11</v>
      </c>
      <c r="K286" s="2" t="s">
        <v>12</v>
      </c>
      <c r="L286" s="353"/>
    </row>
    <row r="287" spans="1:12" s="252" customFormat="1" ht="25.5" x14ac:dyDescent="0.2">
      <c r="A287" s="354">
        <v>43.3</v>
      </c>
      <c r="B287" s="3" t="s">
        <v>1320</v>
      </c>
      <c r="C287" s="3" t="s">
        <v>1319</v>
      </c>
      <c r="D287" s="3" t="s">
        <v>187</v>
      </c>
      <c r="E287" s="3" t="s">
        <v>1043</v>
      </c>
      <c r="F287" s="2" t="s">
        <v>11</v>
      </c>
      <c r="G287" s="2" t="s">
        <v>11</v>
      </c>
      <c r="H287" s="2" t="s">
        <v>11</v>
      </c>
      <c r="I287" s="2" t="s">
        <v>11</v>
      </c>
      <c r="J287" s="2" t="s">
        <v>11</v>
      </c>
      <c r="K287" s="2" t="s">
        <v>12</v>
      </c>
      <c r="L287" s="353"/>
    </row>
    <row r="288" spans="1:12" s="252" customFormat="1" ht="63.75" x14ac:dyDescent="0.2">
      <c r="A288" s="354">
        <v>43.4</v>
      </c>
      <c r="B288" s="3" t="s">
        <v>1604</v>
      </c>
      <c r="C288" s="3" t="s">
        <v>1321</v>
      </c>
      <c r="D288" s="3" t="s">
        <v>188</v>
      </c>
      <c r="E288" s="3" t="s">
        <v>1043</v>
      </c>
      <c r="F288" s="2" t="s">
        <v>11</v>
      </c>
      <c r="G288" s="2" t="s">
        <v>11</v>
      </c>
      <c r="H288" s="2" t="s">
        <v>11</v>
      </c>
      <c r="I288" s="2" t="s">
        <v>11</v>
      </c>
      <c r="J288" s="2" t="s">
        <v>11</v>
      </c>
      <c r="K288" s="2" t="s">
        <v>12</v>
      </c>
      <c r="L288" s="353"/>
    </row>
    <row r="289" spans="1:12" s="252" customFormat="1" ht="51" x14ac:dyDescent="0.2">
      <c r="A289" s="354">
        <v>43.5</v>
      </c>
      <c r="B289" s="3" t="s">
        <v>1830</v>
      </c>
      <c r="C289" s="3" t="s">
        <v>1323</v>
      </c>
      <c r="D289" s="3" t="s">
        <v>188</v>
      </c>
      <c r="E289" s="3" t="s">
        <v>1043</v>
      </c>
      <c r="F289" s="2" t="s">
        <v>11</v>
      </c>
      <c r="G289" s="2" t="s">
        <v>11</v>
      </c>
      <c r="H289" s="2" t="s">
        <v>11</v>
      </c>
      <c r="I289" s="2" t="s">
        <v>11</v>
      </c>
      <c r="J289" s="2" t="s">
        <v>11</v>
      </c>
      <c r="K289" s="2" t="s">
        <v>12</v>
      </c>
      <c r="L289" s="353"/>
    </row>
    <row r="290" spans="1:12" s="252" customFormat="1" ht="51" x14ac:dyDescent="0.2">
      <c r="A290" s="354">
        <v>44</v>
      </c>
      <c r="B290" s="3" t="s">
        <v>1831</v>
      </c>
      <c r="C290" s="3" t="s">
        <v>286</v>
      </c>
      <c r="D290" s="3" t="s">
        <v>188</v>
      </c>
      <c r="E290" s="3" t="s">
        <v>2142</v>
      </c>
      <c r="F290" s="2" t="s">
        <v>11</v>
      </c>
      <c r="G290" s="2" t="s">
        <v>11</v>
      </c>
      <c r="H290" s="2" t="s">
        <v>11</v>
      </c>
      <c r="I290" s="2" t="s">
        <v>11</v>
      </c>
      <c r="J290" s="2" t="s">
        <v>11</v>
      </c>
      <c r="K290" s="2" t="s">
        <v>12</v>
      </c>
      <c r="L290" s="353"/>
    </row>
    <row r="291" spans="1:12" s="252" customFormat="1" ht="25.5" x14ac:dyDescent="0.2">
      <c r="A291" s="354">
        <v>44.1</v>
      </c>
      <c r="B291" s="3" t="s">
        <v>1605</v>
      </c>
      <c r="C291" s="3" t="s">
        <v>285</v>
      </c>
      <c r="D291" s="3" t="s">
        <v>187</v>
      </c>
      <c r="E291" s="3" t="s">
        <v>2141</v>
      </c>
      <c r="F291" s="2" t="s">
        <v>11</v>
      </c>
      <c r="G291" s="2" t="s">
        <v>11</v>
      </c>
      <c r="H291" s="2" t="s">
        <v>11</v>
      </c>
      <c r="I291" s="2" t="s">
        <v>11</v>
      </c>
      <c r="J291" s="2" t="s">
        <v>11</v>
      </c>
      <c r="K291" s="2" t="s">
        <v>12</v>
      </c>
      <c r="L291" s="353"/>
    </row>
    <row r="292" spans="1:12" s="252" customFormat="1" ht="51" x14ac:dyDescent="0.2">
      <c r="A292" s="354">
        <v>44.2</v>
      </c>
      <c r="B292" s="3" t="s">
        <v>1606</v>
      </c>
      <c r="C292" s="3" t="s">
        <v>285</v>
      </c>
      <c r="D292" s="3" t="s">
        <v>187</v>
      </c>
      <c r="E292" s="3" t="s">
        <v>2141</v>
      </c>
      <c r="F292" s="2" t="s">
        <v>11</v>
      </c>
      <c r="G292" s="2" t="s">
        <v>11</v>
      </c>
      <c r="H292" s="2" t="s">
        <v>11</v>
      </c>
      <c r="I292" s="2" t="s">
        <v>11</v>
      </c>
      <c r="J292" s="2" t="s">
        <v>11</v>
      </c>
      <c r="K292" s="2" t="s">
        <v>12</v>
      </c>
      <c r="L292" s="353"/>
    </row>
    <row r="293" spans="1:12" s="252" customFormat="1" ht="25.5" x14ac:dyDescent="0.2">
      <c r="A293" s="354">
        <v>44.3</v>
      </c>
      <c r="B293" s="3" t="s">
        <v>1607</v>
      </c>
      <c r="C293" s="3" t="s">
        <v>286</v>
      </c>
      <c r="D293" s="3" t="s">
        <v>188</v>
      </c>
      <c r="E293" s="3" t="s">
        <v>888</v>
      </c>
      <c r="F293" s="2" t="s">
        <v>11</v>
      </c>
      <c r="G293" s="2" t="s">
        <v>11</v>
      </c>
      <c r="H293" s="2" t="s">
        <v>11</v>
      </c>
      <c r="I293" s="2" t="s">
        <v>11</v>
      </c>
      <c r="J293" s="2" t="s">
        <v>11</v>
      </c>
      <c r="K293" s="2" t="s">
        <v>12</v>
      </c>
      <c r="L293" s="353"/>
    </row>
    <row r="294" spans="1:12" s="252" customFormat="1" ht="38.25" x14ac:dyDescent="0.2">
      <c r="A294" s="354">
        <v>44.4</v>
      </c>
      <c r="B294" s="3" t="s">
        <v>1608</v>
      </c>
      <c r="C294" s="3" t="s">
        <v>291</v>
      </c>
      <c r="D294" s="3" t="s">
        <v>187</v>
      </c>
      <c r="E294" s="3" t="s">
        <v>888</v>
      </c>
      <c r="F294" s="2" t="s">
        <v>11</v>
      </c>
      <c r="G294" s="2" t="s">
        <v>11</v>
      </c>
      <c r="H294" s="2" t="s">
        <v>11</v>
      </c>
      <c r="I294" s="2" t="s">
        <v>11</v>
      </c>
      <c r="J294" s="2" t="s">
        <v>11</v>
      </c>
      <c r="K294" s="2" t="s">
        <v>12</v>
      </c>
      <c r="L294" s="353"/>
    </row>
    <row r="295" spans="1:12" s="252" customFormat="1" ht="25.5" x14ac:dyDescent="0.2">
      <c r="A295" s="354">
        <v>44.5</v>
      </c>
      <c r="B295" s="3" t="s">
        <v>1609</v>
      </c>
      <c r="C295" s="3" t="s">
        <v>1325</v>
      </c>
      <c r="D295" s="3" t="s">
        <v>187</v>
      </c>
      <c r="E295" s="3" t="s">
        <v>888</v>
      </c>
      <c r="F295" s="2" t="s">
        <v>11</v>
      </c>
      <c r="G295" s="2" t="s">
        <v>11</v>
      </c>
      <c r="H295" s="2" t="s">
        <v>11</v>
      </c>
      <c r="I295" s="2" t="s">
        <v>11</v>
      </c>
      <c r="J295" s="2" t="s">
        <v>11</v>
      </c>
      <c r="K295" s="2" t="s">
        <v>11</v>
      </c>
      <c r="L295" s="353"/>
    </row>
    <row r="296" spans="1:12" s="252" customFormat="1" ht="25.5" x14ac:dyDescent="0.2">
      <c r="A296" s="354">
        <v>44.6</v>
      </c>
      <c r="B296" s="3" t="s">
        <v>1610</v>
      </c>
      <c r="C296" s="3" t="s">
        <v>1326</v>
      </c>
      <c r="D296" s="3" t="s">
        <v>187</v>
      </c>
      <c r="E296" s="3" t="s">
        <v>888</v>
      </c>
      <c r="F296" s="2" t="s">
        <v>11</v>
      </c>
      <c r="G296" s="2" t="s">
        <v>11</v>
      </c>
      <c r="H296" s="2" t="s">
        <v>11</v>
      </c>
      <c r="I296" s="2" t="s">
        <v>11</v>
      </c>
      <c r="J296" s="2" t="s">
        <v>11</v>
      </c>
      <c r="K296" s="2" t="s">
        <v>11</v>
      </c>
      <c r="L296" s="353"/>
    </row>
    <row r="297" spans="1:12" s="252" customFormat="1" ht="25.5" x14ac:dyDescent="0.2">
      <c r="A297" s="354">
        <v>44.7</v>
      </c>
      <c r="B297" s="3" t="s">
        <v>1611</v>
      </c>
      <c r="C297" s="3" t="s">
        <v>1325</v>
      </c>
      <c r="D297" s="3" t="s">
        <v>188</v>
      </c>
      <c r="E297" s="3" t="s">
        <v>888</v>
      </c>
      <c r="F297" s="2" t="s">
        <v>11</v>
      </c>
      <c r="G297" s="2" t="s">
        <v>11</v>
      </c>
      <c r="H297" s="2" t="s">
        <v>11</v>
      </c>
      <c r="I297" s="2" t="s">
        <v>11</v>
      </c>
      <c r="J297" s="2" t="s">
        <v>11</v>
      </c>
      <c r="K297" s="2" t="s">
        <v>11</v>
      </c>
      <c r="L297" s="353"/>
    </row>
    <row r="298" spans="1:12" s="252" customFormat="1" ht="38.25" x14ac:dyDescent="0.2">
      <c r="A298" s="354">
        <v>44.8</v>
      </c>
      <c r="B298" s="3" t="s">
        <v>2428</v>
      </c>
      <c r="C298" s="3" t="s">
        <v>1327</v>
      </c>
      <c r="D298" s="3" t="s">
        <v>187</v>
      </c>
      <c r="E298" s="3" t="s">
        <v>888</v>
      </c>
      <c r="F298" s="2" t="s">
        <v>11</v>
      </c>
      <c r="G298" s="2" t="s">
        <v>11</v>
      </c>
      <c r="H298" s="2" t="s">
        <v>11</v>
      </c>
      <c r="I298" s="2" t="s">
        <v>11</v>
      </c>
      <c r="J298" s="2" t="s">
        <v>11</v>
      </c>
      <c r="K298" s="2" t="s">
        <v>11</v>
      </c>
      <c r="L298" s="353"/>
    </row>
    <row r="299" spans="1:12" s="252" customFormat="1" x14ac:dyDescent="0.2">
      <c r="A299" s="354">
        <v>44.9</v>
      </c>
      <c r="B299" s="3" t="s">
        <v>1328</v>
      </c>
      <c r="C299" s="3" t="s">
        <v>573</v>
      </c>
      <c r="D299" s="3" t="s">
        <v>187</v>
      </c>
      <c r="E299" s="3" t="s">
        <v>888</v>
      </c>
      <c r="F299" s="2" t="s">
        <v>11</v>
      </c>
      <c r="G299" s="2" t="s">
        <v>11</v>
      </c>
      <c r="H299" s="2" t="s">
        <v>11</v>
      </c>
      <c r="I299" s="2" t="s">
        <v>11</v>
      </c>
      <c r="J299" s="2" t="s">
        <v>11</v>
      </c>
      <c r="K299" s="2" t="s">
        <v>11</v>
      </c>
      <c r="L299" s="353"/>
    </row>
    <row r="300" spans="1:12" s="252" customFormat="1" ht="51" x14ac:dyDescent="0.2">
      <c r="A300" s="354">
        <v>45</v>
      </c>
      <c r="B300" s="3" t="s">
        <v>1832</v>
      </c>
      <c r="C300" s="3" t="s">
        <v>290</v>
      </c>
      <c r="D300" s="3" t="s">
        <v>187</v>
      </c>
      <c r="E300" s="3" t="s">
        <v>888</v>
      </c>
      <c r="F300" s="2" t="s">
        <v>11</v>
      </c>
      <c r="G300" s="2" t="s">
        <v>11</v>
      </c>
      <c r="H300" s="2" t="s">
        <v>11</v>
      </c>
      <c r="I300" s="2" t="s">
        <v>11</v>
      </c>
      <c r="J300" s="2" t="s">
        <v>11</v>
      </c>
      <c r="K300" s="2" t="s">
        <v>12</v>
      </c>
      <c r="L300" s="353"/>
    </row>
    <row r="301" spans="1:12" s="252" customFormat="1" ht="38.25" x14ac:dyDescent="0.2">
      <c r="A301" s="354">
        <v>45.1</v>
      </c>
      <c r="B301" s="3" t="s">
        <v>1329</v>
      </c>
      <c r="C301" s="3" t="s">
        <v>1327</v>
      </c>
      <c r="D301" s="3" t="s">
        <v>187</v>
      </c>
      <c r="E301" s="3" t="s">
        <v>888</v>
      </c>
      <c r="F301" s="2" t="s">
        <v>11</v>
      </c>
      <c r="G301" s="2" t="s">
        <v>11</v>
      </c>
      <c r="H301" s="2" t="s">
        <v>11</v>
      </c>
      <c r="I301" s="2" t="s">
        <v>11</v>
      </c>
      <c r="J301" s="2" t="s">
        <v>11</v>
      </c>
      <c r="K301" s="2" t="s">
        <v>11</v>
      </c>
      <c r="L301" s="353"/>
    </row>
    <row r="302" spans="1:12" s="252" customFormat="1" ht="25.5" x14ac:dyDescent="0.2">
      <c r="A302" s="354">
        <v>45.2</v>
      </c>
      <c r="B302" s="3" t="s">
        <v>1612</v>
      </c>
      <c r="C302" s="3" t="s">
        <v>288</v>
      </c>
      <c r="D302" s="3" t="s">
        <v>188</v>
      </c>
      <c r="E302" s="3" t="s">
        <v>888</v>
      </c>
      <c r="F302" s="2" t="s">
        <v>11</v>
      </c>
      <c r="G302" s="2" t="s">
        <v>11</v>
      </c>
      <c r="H302" s="2" t="s">
        <v>11</v>
      </c>
      <c r="I302" s="2" t="s">
        <v>11</v>
      </c>
      <c r="J302" s="2" t="s">
        <v>11</v>
      </c>
      <c r="K302" s="2" t="s">
        <v>11</v>
      </c>
      <c r="L302" s="353"/>
    </row>
    <row r="303" spans="1:12" s="252" customFormat="1" ht="25.5" x14ac:dyDescent="0.2">
      <c r="A303" s="354">
        <v>45.3</v>
      </c>
      <c r="B303" s="3" t="s">
        <v>1613</v>
      </c>
      <c r="C303" s="3" t="s">
        <v>292</v>
      </c>
      <c r="D303" s="3" t="s">
        <v>187</v>
      </c>
      <c r="E303" s="3" t="s">
        <v>888</v>
      </c>
      <c r="F303" s="2" t="s">
        <v>11</v>
      </c>
      <c r="G303" s="2" t="s">
        <v>11</v>
      </c>
      <c r="H303" s="2" t="s">
        <v>11</v>
      </c>
      <c r="I303" s="2" t="s">
        <v>11</v>
      </c>
      <c r="J303" s="2" t="s">
        <v>11</v>
      </c>
      <c r="K303" s="2" t="s">
        <v>12</v>
      </c>
      <c r="L303" s="353"/>
    </row>
    <row r="304" spans="1:12" s="252" customFormat="1" ht="25.5" x14ac:dyDescent="0.2">
      <c r="A304" s="354">
        <v>45.4</v>
      </c>
      <c r="B304" s="3" t="s">
        <v>1614</v>
      </c>
      <c r="C304" s="3" t="s">
        <v>290</v>
      </c>
      <c r="D304" s="3" t="s">
        <v>187</v>
      </c>
      <c r="E304" s="3" t="s">
        <v>888</v>
      </c>
      <c r="F304" s="2" t="s">
        <v>11</v>
      </c>
      <c r="G304" s="2" t="s">
        <v>11</v>
      </c>
      <c r="H304" s="2" t="s">
        <v>11</v>
      </c>
      <c r="I304" s="2" t="s">
        <v>11</v>
      </c>
      <c r="J304" s="2" t="s">
        <v>11</v>
      </c>
      <c r="K304" s="2" t="s">
        <v>12</v>
      </c>
      <c r="L304" s="353"/>
    </row>
    <row r="305" spans="1:12" s="252" customFormat="1" ht="38.25" x14ac:dyDescent="0.2">
      <c r="A305" s="354">
        <v>45.5</v>
      </c>
      <c r="B305" s="3" t="s">
        <v>1330</v>
      </c>
      <c r="C305" s="3" t="s">
        <v>1327</v>
      </c>
      <c r="D305" s="3" t="s">
        <v>187</v>
      </c>
      <c r="E305" s="3" t="s">
        <v>888</v>
      </c>
      <c r="F305" s="2" t="s">
        <v>11</v>
      </c>
      <c r="G305" s="2" t="s">
        <v>11</v>
      </c>
      <c r="H305" s="2" t="s">
        <v>11</v>
      </c>
      <c r="I305" s="2" t="s">
        <v>11</v>
      </c>
      <c r="J305" s="2" t="s">
        <v>11</v>
      </c>
      <c r="K305" s="2" t="s">
        <v>11</v>
      </c>
      <c r="L305" s="353"/>
    </row>
    <row r="306" spans="1:12" s="252" customFormat="1" ht="25.5" x14ac:dyDescent="0.2">
      <c r="A306" s="354">
        <v>45.6</v>
      </c>
      <c r="B306" s="3" t="s">
        <v>1331</v>
      </c>
      <c r="C306" s="3" t="s">
        <v>290</v>
      </c>
      <c r="D306" s="3" t="s">
        <v>188</v>
      </c>
      <c r="E306" s="3" t="s">
        <v>888</v>
      </c>
      <c r="F306" s="2" t="s">
        <v>11</v>
      </c>
      <c r="G306" s="2" t="s">
        <v>11</v>
      </c>
      <c r="H306" s="2" t="s">
        <v>11</v>
      </c>
      <c r="I306" s="2" t="s">
        <v>11</v>
      </c>
      <c r="J306" s="2" t="s">
        <v>11</v>
      </c>
      <c r="K306" s="2" t="s">
        <v>12</v>
      </c>
      <c r="L306" s="353"/>
    </row>
    <row r="307" spans="1:12" s="252" customFormat="1" ht="38.25" x14ac:dyDescent="0.2">
      <c r="A307" s="354">
        <v>45.7</v>
      </c>
      <c r="B307" s="3" t="s">
        <v>1615</v>
      </c>
      <c r="C307" s="3" t="s">
        <v>571</v>
      </c>
      <c r="D307" s="3" t="s">
        <v>187</v>
      </c>
      <c r="E307" s="3" t="s">
        <v>888</v>
      </c>
      <c r="F307" s="2" t="s">
        <v>11</v>
      </c>
      <c r="G307" s="2" t="s">
        <v>11</v>
      </c>
      <c r="H307" s="2" t="s">
        <v>11</v>
      </c>
      <c r="I307" s="2" t="s">
        <v>11</v>
      </c>
      <c r="J307" s="2" t="s">
        <v>11</v>
      </c>
      <c r="K307" s="2" t="s">
        <v>12</v>
      </c>
      <c r="L307" s="353"/>
    </row>
    <row r="308" spans="1:12" s="252" customFormat="1" ht="25.5" x14ac:dyDescent="0.2">
      <c r="A308" s="354">
        <v>45.8</v>
      </c>
      <c r="B308" s="3" t="s">
        <v>1616</v>
      </c>
      <c r="C308" s="3" t="s">
        <v>571</v>
      </c>
      <c r="D308" s="3" t="s">
        <v>187</v>
      </c>
      <c r="E308" s="3" t="s">
        <v>888</v>
      </c>
      <c r="F308" s="2" t="s">
        <v>11</v>
      </c>
      <c r="G308" s="2" t="s">
        <v>11</v>
      </c>
      <c r="H308" s="2" t="s">
        <v>11</v>
      </c>
      <c r="I308" s="2" t="s">
        <v>11</v>
      </c>
      <c r="J308" s="2" t="s">
        <v>11</v>
      </c>
      <c r="K308" s="2" t="s">
        <v>12</v>
      </c>
      <c r="L308" s="353"/>
    </row>
    <row r="309" spans="1:12" s="252" customFormat="1" ht="38.25" x14ac:dyDescent="0.2">
      <c r="A309" s="354">
        <v>45.9</v>
      </c>
      <c r="B309" s="3" t="s">
        <v>1333</v>
      </c>
      <c r="C309" s="3" t="s">
        <v>1334</v>
      </c>
      <c r="D309" s="3" t="s">
        <v>188</v>
      </c>
      <c r="E309" s="3" t="s">
        <v>888</v>
      </c>
      <c r="F309" s="2" t="s">
        <v>11</v>
      </c>
      <c r="G309" s="2" t="s">
        <v>11</v>
      </c>
      <c r="H309" s="2" t="s">
        <v>11</v>
      </c>
      <c r="I309" s="2" t="s">
        <v>11</v>
      </c>
      <c r="J309" s="2" t="s">
        <v>11</v>
      </c>
      <c r="K309" s="2" t="s">
        <v>12</v>
      </c>
      <c r="L309" s="353"/>
    </row>
    <row r="310" spans="1:12" s="252" customFormat="1" ht="38.25" x14ac:dyDescent="0.2">
      <c r="A310" s="354">
        <v>45.91</v>
      </c>
      <c r="B310" s="3" t="s">
        <v>1335</v>
      </c>
      <c r="C310" s="3" t="s">
        <v>1334</v>
      </c>
      <c r="D310" s="3" t="s">
        <v>188</v>
      </c>
      <c r="E310" s="3" t="s">
        <v>888</v>
      </c>
      <c r="F310" s="2" t="s">
        <v>11</v>
      </c>
      <c r="G310" s="2" t="s">
        <v>11</v>
      </c>
      <c r="H310" s="2" t="s">
        <v>11</v>
      </c>
      <c r="I310" s="2" t="s">
        <v>11</v>
      </c>
      <c r="J310" s="2" t="s">
        <v>11</v>
      </c>
      <c r="K310" s="2" t="s">
        <v>12</v>
      </c>
      <c r="L310" s="353"/>
    </row>
    <row r="311" spans="1:12" s="252" customFormat="1" ht="51" x14ac:dyDescent="0.2">
      <c r="A311" s="354">
        <v>46</v>
      </c>
      <c r="B311" s="3" t="s">
        <v>1833</v>
      </c>
      <c r="C311" s="3" t="s">
        <v>1336</v>
      </c>
      <c r="D311" s="3" t="s">
        <v>188</v>
      </c>
      <c r="E311" s="3" t="s">
        <v>888</v>
      </c>
      <c r="F311" s="2" t="s">
        <v>11</v>
      </c>
      <c r="G311" s="2" t="s">
        <v>11</v>
      </c>
      <c r="H311" s="2" t="s">
        <v>11</v>
      </c>
      <c r="I311" s="2" t="s">
        <v>11</v>
      </c>
      <c r="J311" s="2" t="s">
        <v>11</v>
      </c>
      <c r="K311" s="2" t="s">
        <v>11</v>
      </c>
      <c r="L311" s="353"/>
    </row>
    <row r="312" spans="1:12" s="252" customFormat="1" ht="25.5" x14ac:dyDescent="0.2">
      <c r="A312" s="354">
        <v>46.1</v>
      </c>
      <c r="B312" s="3" t="s">
        <v>1617</v>
      </c>
      <c r="C312" s="3" t="s">
        <v>1337</v>
      </c>
      <c r="D312" s="3" t="s">
        <v>188</v>
      </c>
      <c r="E312" s="3" t="s">
        <v>888</v>
      </c>
      <c r="F312" s="2" t="s">
        <v>11</v>
      </c>
      <c r="G312" s="2" t="s">
        <v>11</v>
      </c>
      <c r="H312" s="2" t="s">
        <v>11</v>
      </c>
      <c r="I312" s="2" t="s">
        <v>11</v>
      </c>
      <c r="J312" s="2" t="s">
        <v>11</v>
      </c>
      <c r="K312" s="2" t="s">
        <v>11</v>
      </c>
      <c r="L312" s="353"/>
    </row>
    <row r="313" spans="1:12" s="252" customFormat="1" ht="38.25" x14ac:dyDescent="0.2">
      <c r="A313" s="354">
        <v>46.2</v>
      </c>
      <c r="B313" s="3" t="s">
        <v>1618</v>
      </c>
      <c r="C313" s="3" t="s">
        <v>1338</v>
      </c>
      <c r="D313" s="3" t="s">
        <v>187</v>
      </c>
      <c r="E313" s="3" t="s">
        <v>888</v>
      </c>
      <c r="F313" s="2" t="s">
        <v>11</v>
      </c>
      <c r="G313" s="2" t="s">
        <v>11</v>
      </c>
      <c r="H313" s="2" t="s">
        <v>11</v>
      </c>
      <c r="I313" s="2" t="s">
        <v>11</v>
      </c>
      <c r="J313" s="2" t="s">
        <v>11</v>
      </c>
      <c r="K313" s="2" t="s">
        <v>11</v>
      </c>
      <c r="L313" s="353"/>
    </row>
    <row r="314" spans="1:12" s="252" customFormat="1" ht="25.5" x14ac:dyDescent="0.2">
      <c r="A314" s="354">
        <v>46.3</v>
      </c>
      <c r="B314" s="3" t="s">
        <v>1619</v>
      </c>
      <c r="C314" s="3" t="s">
        <v>1339</v>
      </c>
      <c r="D314" s="3" t="s">
        <v>188</v>
      </c>
      <c r="E314" s="3" t="s">
        <v>888</v>
      </c>
      <c r="F314" s="2" t="s">
        <v>11</v>
      </c>
      <c r="G314" s="2" t="s">
        <v>11</v>
      </c>
      <c r="H314" s="2" t="s">
        <v>11</v>
      </c>
      <c r="I314" s="2" t="s">
        <v>11</v>
      </c>
      <c r="J314" s="2" t="s">
        <v>11</v>
      </c>
      <c r="K314" s="2" t="s">
        <v>11</v>
      </c>
      <c r="L314" s="353"/>
    </row>
    <row r="315" spans="1:12" s="252" customFormat="1" ht="25.5" x14ac:dyDescent="0.2">
      <c r="A315" s="354">
        <v>46.4</v>
      </c>
      <c r="B315" s="3" t="s">
        <v>1620</v>
      </c>
      <c r="C315" s="3" t="s">
        <v>1340</v>
      </c>
      <c r="D315" s="3" t="s">
        <v>187</v>
      </c>
      <c r="E315" s="3" t="s">
        <v>888</v>
      </c>
      <c r="F315" s="2" t="s">
        <v>11</v>
      </c>
      <c r="G315" s="2" t="s">
        <v>11</v>
      </c>
      <c r="H315" s="2" t="s">
        <v>11</v>
      </c>
      <c r="I315" s="2" t="s">
        <v>11</v>
      </c>
      <c r="J315" s="2" t="s">
        <v>11</v>
      </c>
      <c r="K315" s="2" t="s">
        <v>11</v>
      </c>
      <c r="L315" s="353"/>
    </row>
    <row r="316" spans="1:12" s="252" customFormat="1" ht="25.5" x14ac:dyDescent="0.2">
      <c r="A316" s="354">
        <v>46.5</v>
      </c>
      <c r="B316" s="3" t="s">
        <v>1621</v>
      </c>
      <c r="C316" s="3" t="s">
        <v>1341</v>
      </c>
      <c r="D316" s="3" t="s">
        <v>187</v>
      </c>
      <c r="E316" s="3" t="s">
        <v>888</v>
      </c>
      <c r="F316" s="2" t="s">
        <v>11</v>
      </c>
      <c r="G316" s="2" t="s">
        <v>11</v>
      </c>
      <c r="H316" s="2" t="s">
        <v>11</v>
      </c>
      <c r="I316" s="2" t="s">
        <v>11</v>
      </c>
      <c r="J316" s="2" t="s">
        <v>11</v>
      </c>
      <c r="K316" s="2" t="s">
        <v>11</v>
      </c>
      <c r="L316" s="353"/>
    </row>
    <row r="317" spans="1:12" s="252" customFormat="1" ht="38.25" x14ac:dyDescent="0.2">
      <c r="A317" s="354">
        <v>47</v>
      </c>
      <c r="B317" s="3" t="s">
        <v>1622</v>
      </c>
      <c r="C317" s="3" t="s">
        <v>275</v>
      </c>
      <c r="D317" s="3" t="s">
        <v>188</v>
      </c>
      <c r="E317" s="3" t="s">
        <v>888</v>
      </c>
      <c r="F317" s="2" t="s">
        <v>11</v>
      </c>
      <c r="G317" s="2" t="s">
        <v>11</v>
      </c>
      <c r="H317" s="2" t="s">
        <v>11</v>
      </c>
      <c r="I317" s="2" t="s">
        <v>11</v>
      </c>
      <c r="J317" s="2" t="s">
        <v>11</v>
      </c>
      <c r="K317" s="2" t="s">
        <v>11</v>
      </c>
      <c r="L317" s="353"/>
    </row>
    <row r="318" spans="1:12" s="252" customFormat="1" ht="51" x14ac:dyDescent="0.2">
      <c r="A318" s="354">
        <v>48</v>
      </c>
      <c r="B318" s="3" t="s">
        <v>1834</v>
      </c>
      <c r="C318" s="3" t="s">
        <v>289</v>
      </c>
      <c r="D318" s="3" t="s">
        <v>188</v>
      </c>
      <c r="E318" s="3" t="s">
        <v>888</v>
      </c>
      <c r="F318" s="2" t="s">
        <v>11</v>
      </c>
      <c r="G318" s="2" t="s">
        <v>11</v>
      </c>
      <c r="H318" s="2" t="s">
        <v>11</v>
      </c>
      <c r="I318" s="2" t="s">
        <v>11</v>
      </c>
      <c r="J318" s="2" t="s">
        <v>11</v>
      </c>
      <c r="K318" s="2" t="s">
        <v>12</v>
      </c>
      <c r="L318" s="353"/>
    </row>
    <row r="319" spans="1:12" s="252" customFormat="1" ht="25.5" x14ac:dyDescent="0.2">
      <c r="A319" s="354">
        <v>49</v>
      </c>
      <c r="B319" s="3" t="s">
        <v>1623</v>
      </c>
      <c r="C319" s="3" t="s">
        <v>1033</v>
      </c>
      <c r="D319" s="3" t="s">
        <v>188</v>
      </c>
      <c r="E319" s="3" t="s">
        <v>888</v>
      </c>
      <c r="F319" s="2" t="s">
        <v>11</v>
      </c>
      <c r="G319" s="2" t="s">
        <v>11</v>
      </c>
      <c r="H319" s="2" t="s">
        <v>11</v>
      </c>
      <c r="I319" s="2" t="s">
        <v>11</v>
      </c>
      <c r="J319" s="2" t="s">
        <v>11</v>
      </c>
      <c r="K319" s="2" t="s">
        <v>11</v>
      </c>
      <c r="L319" s="353"/>
    </row>
    <row r="320" spans="1:12" s="252" customFormat="1" ht="38.25" x14ac:dyDescent="0.2">
      <c r="A320" s="354">
        <v>49.1</v>
      </c>
      <c r="B320" s="3" t="s">
        <v>1343</v>
      </c>
      <c r="C320" s="3" t="s">
        <v>1344</v>
      </c>
      <c r="D320" s="3" t="s">
        <v>187</v>
      </c>
      <c r="E320" s="3" t="s">
        <v>888</v>
      </c>
      <c r="F320" s="2" t="s">
        <v>11</v>
      </c>
      <c r="G320" s="2" t="s">
        <v>11</v>
      </c>
      <c r="H320" s="2" t="s">
        <v>11</v>
      </c>
      <c r="I320" s="2" t="s">
        <v>11</v>
      </c>
      <c r="J320" s="2" t="s">
        <v>11</v>
      </c>
      <c r="K320" s="2" t="s">
        <v>11</v>
      </c>
      <c r="L320" s="353"/>
    </row>
    <row r="321" spans="1:12" s="252" customFormat="1" x14ac:dyDescent="0.2">
      <c r="A321" s="354">
        <v>50</v>
      </c>
      <c r="B321" s="3" t="s">
        <v>1345</v>
      </c>
      <c r="C321" s="3" t="s">
        <v>1033</v>
      </c>
      <c r="D321" s="3" t="s">
        <v>188</v>
      </c>
      <c r="E321" s="3" t="s">
        <v>1016</v>
      </c>
      <c r="F321" s="2" t="s">
        <v>11</v>
      </c>
      <c r="G321" s="2" t="s">
        <v>11</v>
      </c>
      <c r="H321" s="2" t="s">
        <v>11</v>
      </c>
      <c r="I321" s="2" t="s">
        <v>11</v>
      </c>
      <c r="J321" s="2" t="s">
        <v>11</v>
      </c>
      <c r="K321" s="2" t="s">
        <v>12</v>
      </c>
      <c r="L321" s="353"/>
    </row>
    <row r="322" spans="1:12" s="252" customFormat="1" ht="38.25" x14ac:dyDescent="0.2">
      <c r="A322" s="354">
        <v>50.1</v>
      </c>
      <c r="B322" s="3" t="s">
        <v>1348</v>
      </c>
      <c r="C322" s="3" t="s">
        <v>1349</v>
      </c>
      <c r="D322" s="3" t="s">
        <v>187</v>
      </c>
      <c r="E322" s="3" t="s">
        <v>1016</v>
      </c>
      <c r="F322" s="2" t="s">
        <v>11</v>
      </c>
      <c r="G322" s="2" t="s">
        <v>11</v>
      </c>
      <c r="H322" s="2" t="s">
        <v>11</v>
      </c>
      <c r="I322" s="2" t="s">
        <v>11</v>
      </c>
      <c r="J322" s="2" t="s">
        <v>11</v>
      </c>
      <c r="K322" s="2" t="s">
        <v>12</v>
      </c>
      <c r="L322" s="353"/>
    </row>
    <row r="323" spans="1:12" s="252" customFormat="1" ht="38.25" x14ac:dyDescent="0.2">
      <c r="A323" s="354">
        <v>51</v>
      </c>
      <c r="B323" s="3" t="s">
        <v>1624</v>
      </c>
      <c r="C323" s="3" t="s">
        <v>1033</v>
      </c>
      <c r="D323" s="3" t="s">
        <v>188</v>
      </c>
      <c r="E323" s="3" t="s">
        <v>1016</v>
      </c>
      <c r="F323" s="2" t="s">
        <v>11</v>
      </c>
      <c r="G323" s="2" t="s">
        <v>11</v>
      </c>
      <c r="H323" s="2" t="s">
        <v>11</v>
      </c>
      <c r="I323" s="2" t="s">
        <v>12</v>
      </c>
      <c r="J323" s="2" t="s">
        <v>11</v>
      </c>
      <c r="K323" s="2" t="s">
        <v>11</v>
      </c>
      <c r="L323" s="353"/>
    </row>
    <row r="324" spans="1:12" s="252" customFormat="1" x14ac:dyDescent="0.2">
      <c r="A324" s="354">
        <v>51.1</v>
      </c>
      <c r="B324" s="3" t="s">
        <v>1350</v>
      </c>
      <c r="C324" s="3" t="s">
        <v>272</v>
      </c>
      <c r="D324" s="3" t="s">
        <v>188</v>
      </c>
      <c r="E324" s="3" t="s">
        <v>1016</v>
      </c>
      <c r="F324" s="2" t="s">
        <v>11</v>
      </c>
      <c r="G324" s="2" t="s">
        <v>11</v>
      </c>
      <c r="H324" s="2" t="s">
        <v>11</v>
      </c>
      <c r="I324" s="2" t="s">
        <v>11</v>
      </c>
      <c r="J324" s="2" t="s">
        <v>11</v>
      </c>
      <c r="K324" s="2" t="s">
        <v>11</v>
      </c>
      <c r="L324" s="353"/>
    </row>
    <row r="325" spans="1:12" s="252" customFormat="1" ht="25.5" x14ac:dyDescent="0.2">
      <c r="A325" s="354">
        <v>52</v>
      </c>
      <c r="B325" s="3" t="s">
        <v>1625</v>
      </c>
      <c r="C325" s="3" t="s">
        <v>1033</v>
      </c>
      <c r="D325" s="3" t="s">
        <v>188</v>
      </c>
      <c r="E325" s="3" t="s">
        <v>888</v>
      </c>
      <c r="F325" s="2" t="s">
        <v>11</v>
      </c>
      <c r="G325" s="2" t="s">
        <v>11</v>
      </c>
      <c r="H325" s="2" t="s">
        <v>11</v>
      </c>
      <c r="I325" s="2" t="s">
        <v>11</v>
      </c>
      <c r="J325" s="2" t="s">
        <v>11</v>
      </c>
      <c r="K325" s="2" t="s">
        <v>12</v>
      </c>
      <c r="L325" s="353"/>
    </row>
    <row r="326" spans="1:12" s="252" customFormat="1" ht="25.5" x14ac:dyDescent="0.2">
      <c r="A326" s="354">
        <v>52.1</v>
      </c>
      <c r="B326" s="3" t="s">
        <v>1626</v>
      </c>
      <c r="C326" s="3" t="s">
        <v>1351</v>
      </c>
      <c r="D326" s="3" t="s">
        <v>188</v>
      </c>
      <c r="E326" s="3" t="s">
        <v>888</v>
      </c>
      <c r="F326" s="2" t="s">
        <v>11</v>
      </c>
      <c r="G326" s="2" t="s">
        <v>11</v>
      </c>
      <c r="H326" s="2" t="s">
        <v>11</v>
      </c>
      <c r="I326" s="2" t="s">
        <v>11</v>
      </c>
      <c r="J326" s="2" t="s">
        <v>11</v>
      </c>
      <c r="K326" s="2" t="s">
        <v>11</v>
      </c>
      <c r="L326" s="353"/>
    </row>
    <row r="327" spans="1:12" s="252" customFormat="1" x14ac:dyDescent="0.2">
      <c r="A327" s="354">
        <v>52.2</v>
      </c>
      <c r="B327" s="3" t="s">
        <v>1352</v>
      </c>
      <c r="C327" s="3" t="s">
        <v>1351</v>
      </c>
      <c r="D327" s="3" t="s">
        <v>187</v>
      </c>
      <c r="E327" s="3" t="s">
        <v>888</v>
      </c>
      <c r="F327" s="2" t="s">
        <v>11</v>
      </c>
      <c r="G327" s="2" t="s">
        <v>11</v>
      </c>
      <c r="H327" s="2" t="s">
        <v>11</v>
      </c>
      <c r="I327" s="2" t="s">
        <v>11</v>
      </c>
      <c r="J327" s="2" t="s">
        <v>11</v>
      </c>
      <c r="K327" s="2" t="s">
        <v>12</v>
      </c>
      <c r="L327" s="353"/>
    </row>
    <row r="328" spans="1:12" s="252" customFormat="1" x14ac:dyDescent="0.2">
      <c r="A328" s="354">
        <v>53</v>
      </c>
      <c r="B328" s="3" t="s">
        <v>1354</v>
      </c>
      <c r="C328" s="3" t="s">
        <v>1033</v>
      </c>
      <c r="D328" s="3" t="s">
        <v>188</v>
      </c>
      <c r="E328" s="3" t="s">
        <v>888</v>
      </c>
      <c r="F328" s="2" t="s">
        <v>11</v>
      </c>
      <c r="G328" s="2" t="s">
        <v>11</v>
      </c>
      <c r="H328" s="2" t="s">
        <v>11</v>
      </c>
      <c r="I328" s="2" t="s">
        <v>11</v>
      </c>
      <c r="J328" s="2" t="s">
        <v>11</v>
      </c>
      <c r="K328" s="2" t="s">
        <v>11</v>
      </c>
      <c r="L328" s="353"/>
    </row>
    <row r="329" spans="1:12" s="252" customFormat="1" ht="25.5" x14ac:dyDescent="0.2">
      <c r="A329" s="354">
        <v>53.1</v>
      </c>
      <c r="B329" s="3" t="s">
        <v>1355</v>
      </c>
      <c r="C329" s="3" t="s">
        <v>1356</v>
      </c>
      <c r="D329" s="3" t="s">
        <v>188</v>
      </c>
      <c r="E329" s="3" t="s">
        <v>888</v>
      </c>
      <c r="F329" s="2" t="s">
        <v>11</v>
      </c>
      <c r="G329" s="2" t="s">
        <v>11</v>
      </c>
      <c r="H329" s="2" t="s">
        <v>11</v>
      </c>
      <c r="I329" s="2" t="s">
        <v>11</v>
      </c>
      <c r="J329" s="2" t="s">
        <v>11</v>
      </c>
      <c r="K329" s="2" t="s">
        <v>11</v>
      </c>
      <c r="L329" s="353"/>
    </row>
    <row r="330" spans="1:12" s="252" customFormat="1" x14ac:dyDescent="0.2">
      <c r="A330" s="354">
        <v>53.2</v>
      </c>
      <c r="B330" s="3" t="s">
        <v>1357</v>
      </c>
      <c r="C330" s="3" t="s">
        <v>1356</v>
      </c>
      <c r="D330" s="3" t="s">
        <v>187</v>
      </c>
      <c r="E330" s="3" t="s">
        <v>888</v>
      </c>
      <c r="F330" s="2" t="s">
        <v>11</v>
      </c>
      <c r="G330" s="2" t="s">
        <v>11</v>
      </c>
      <c r="H330" s="2" t="s">
        <v>11</v>
      </c>
      <c r="I330" s="2" t="s">
        <v>11</v>
      </c>
      <c r="J330" s="2" t="s">
        <v>11</v>
      </c>
      <c r="K330" s="2" t="s">
        <v>11</v>
      </c>
      <c r="L330" s="353"/>
    </row>
    <row r="331" spans="1:12" s="252" customFormat="1" ht="25.5" x14ac:dyDescent="0.2">
      <c r="A331" s="354">
        <v>54</v>
      </c>
      <c r="B331" s="3" t="s">
        <v>1627</v>
      </c>
      <c r="C331" s="3" t="s">
        <v>1033</v>
      </c>
      <c r="D331" s="3" t="s">
        <v>188</v>
      </c>
      <c r="E331" s="3" t="s">
        <v>888</v>
      </c>
      <c r="F331" s="2" t="s">
        <v>11</v>
      </c>
      <c r="G331" s="2" t="s">
        <v>11</v>
      </c>
      <c r="H331" s="2" t="s">
        <v>11</v>
      </c>
      <c r="I331" s="2" t="s">
        <v>11</v>
      </c>
      <c r="J331" s="2" t="s">
        <v>11</v>
      </c>
      <c r="K331" s="2" t="s">
        <v>12</v>
      </c>
      <c r="L331" s="353"/>
    </row>
    <row r="332" spans="1:12" s="252" customFormat="1" ht="25.5" x14ac:dyDescent="0.2">
      <c r="A332" s="354">
        <v>54.1</v>
      </c>
      <c r="B332" s="3" t="s">
        <v>1628</v>
      </c>
      <c r="C332" s="3" t="s">
        <v>528</v>
      </c>
      <c r="D332" s="3" t="s">
        <v>188</v>
      </c>
      <c r="E332" s="3" t="s">
        <v>888</v>
      </c>
      <c r="F332" s="2" t="s">
        <v>11</v>
      </c>
      <c r="G332" s="2" t="s">
        <v>11</v>
      </c>
      <c r="H332" s="2" t="s">
        <v>11</v>
      </c>
      <c r="I332" s="2" t="s">
        <v>11</v>
      </c>
      <c r="J332" s="2" t="s">
        <v>11</v>
      </c>
      <c r="K332" s="2" t="s">
        <v>11</v>
      </c>
      <c r="L332" s="353"/>
    </row>
    <row r="333" spans="1:12" s="252" customFormat="1" ht="38.25" x14ac:dyDescent="0.2">
      <c r="A333" s="354">
        <v>54.2</v>
      </c>
      <c r="B333" s="3" t="s">
        <v>1358</v>
      </c>
      <c r="C333" s="3" t="s">
        <v>528</v>
      </c>
      <c r="D333" s="3" t="s">
        <v>188</v>
      </c>
      <c r="E333" s="3" t="s">
        <v>888</v>
      </c>
      <c r="F333" s="2" t="s">
        <v>11</v>
      </c>
      <c r="G333" s="2" t="s">
        <v>11</v>
      </c>
      <c r="H333" s="2" t="s">
        <v>11</v>
      </c>
      <c r="I333" s="2" t="s">
        <v>11</v>
      </c>
      <c r="J333" s="2" t="s">
        <v>11</v>
      </c>
      <c r="K333" s="2" t="s">
        <v>11</v>
      </c>
      <c r="L333" s="353"/>
    </row>
    <row r="334" spans="1:12" s="252" customFormat="1" ht="25.5" x14ac:dyDescent="0.2">
      <c r="A334" s="354">
        <v>55</v>
      </c>
      <c r="B334" s="3" t="s">
        <v>1629</v>
      </c>
      <c r="C334" s="3" t="s">
        <v>1033</v>
      </c>
      <c r="D334" s="3" t="s">
        <v>188</v>
      </c>
      <c r="E334" s="3" t="s">
        <v>2142</v>
      </c>
      <c r="F334" s="2" t="s">
        <v>11</v>
      </c>
      <c r="G334" s="2" t="s">
        <v>11</v>
      </c>
      <c r="H334" s="2" t="s">
        <v>11</v>
      </c>
      <c r="I334" s="2" t="s">
        <v>11</v>
      </c>
      <c r="J334" s="2" t="s">
        <v>11</v>
      </c>
      <c r="K334" s="2" t="s">
        <v>11</v>
      </c>
      <c r="L334" s="353"/>
    </row>
    <row r="335" spans="1:12" s="252" customFormat="1" ht="38.25" x14ac:dyDescent="0.2">
      <c r="A335" s="354">
        <v>55.1</v>
      </c>
      <c r="B335" s="3" t="s">
        <v>1359</v>
      </c>
      <c r="C335" s="3" t="s">
        <v>1360</v>
      </c>
      <c r="D335" s="3" t="s">
        <v>187</v>
      </c>
      <c r="E335" s="3" t="s">
        <v>2142</v>
      </c>
      <c r="F335" s="2" t="s">
        <v>11</v>
      </c>
      <c r="G335" s="2" t="s">
        <v>11</v>
      </c>
      <c r="H335" s="2" t="s">
        <v>11</v>
      </c>
      <c r="I335" s="2" t="s">
        <v>11</v>
      </c>
      <c r="J335" s="2" t="s">
        <v>11</v>
      </c>
      <c r="K335" s="2" t="s">
        <v>11</v>
      </c>
      <c r="L335" s="353"/>
    </row>
    <row r="336" spans="1:12" s="252" customFormat="1" ht="25.5" x14ac:dyDescent="0.2">
      <c r="A336" s="354">
        <v>56</v>
      </c>
      <c r="B336" s="3" t="s">
        <v>1630</v>
      </c>
      <c r="C336" s="3" t="s">
        <v>1033</v>
      </c>
      <c r="D336" s="3" t="s">
        <v>188</v>
      </c>
      <c r="E336" s="3" t="s">
        <v>888</v>
      </c>
      <c r="F336" s="2" t="s">
        <v>11</v>
      </c>
      <c r="G336" s="2" t="s">
        <v>11</v>
      </c>
      <c r="H336" s="2" t="s">
        <v>11</v>
      </c>
      <c r="I336" s="2" t="s">
        <v>11</v>
      </c>
      <c r="J336" s="2" t="s">
        <v>11</v>
      </c>
      <c r="K336" s="2" t="s">
        <v>11</v>
      </c>
      <c r="L336" s="353"/>
    </row>
    <row r="337" spans="1:12" s="252" customFormat="1" ht="38.25" x14ac:dyDescent="0.2">
      <c r="A337" s="354">
        <v>56.1</v>
      </c>
      <c r="B337" s="3" t="s">
        <v>1361</v>
      </c>
      <c r="C337" s="3" t="s">
        <v>1360</v>
      </c>
      <c r="D337" s="3" t="s">
        <v>187</v>
      </c>
      <c r="E337" s="3" t="s">
        <v>888</v>
      </c>
      <c r="F337" s="2" t="s">
        <v>11</v>
      </c>
      <c r="G337" s="2" t="s">
        <v>11</v>
      </c>
      <c r="H337" s="2" t="s">
        <v>11</v>
      </c>
      <c r="I337" s="2" t="s">
        <v>11</v>
      </c>
      <c r="J337" s="2" t="s">
        <v>11</v>
      </c>
      <c r="K337" s="2" t="s">
        <v>11</v>
      </c>
      <c r="L337" s="353"/>
    </row>
    <row r="338" spans="1:12" s="20" customFormat="1" ht="25.5" x14ac:dyDescent="0.2">
      <c r="A338" s="354">
        <v>57</v>
      </c>
      <c r="B338" s="3" t="s">
        <v>1631</v>
      </c>
      <c r="C338" s="3" t="s">
        <v>682</v>
      </c>
      <c r="D338" s="3" t="s">
        <v>187</v>
      </c>
      <c r="E338" s="3" t="s">
        <v>888</v>
      </c>
      <c r="F338" s="2" t="s">
        <v>11</v>
      </c>
      <c r="G338" s="2" t="s">
        <v>11</v>
      </c>
      <c r="H338" s="2" t="s">
        <v>11</v>
      </c>
      <c r="I338" s="2" t="s">
        <v>11</v>
      </c>
      <c r="J338" s="2" t="s">
        <v>11</v>
      </c>
      <c r="K338" s="2" t="s">
        <v>12</v>
      </c>
      <c r="L338" s="353"/>
    </row>
    <row r="339" spans="1:12" s="20" customFormat="1" ht="25.5" x14ac:dyDescent="0.2">
      <c r="A339" s="354">
        <v>57.1</v>
      </c>
      <c r="B339" s="3" t="s">
        <v>1632</v>
      </c>
      <c r="C339" s="3" t="s">
        <v>267</v>
      </c>
      <c r="D339" s="3" t="s">
        <v>187</v>
      </c>
      <c r="E339" s="3" t="s">
        <v>888</v>
      </c>
      <c r="F339" s="2" t="s">
        <v>11</v>
      </c>
      <c r="G339" s="2" t="s">
        <v>11</v>
      </c>
      <c r="H339" s="2" t="s">
        <v>11</v>
      </c>
      <c r="I339" s="2" t="s">
        <v>11</v>
      </c>
      <c r="J339" s="2" t="s">
        <v>11</v>
      </c>
      <c r="K339" s="2" t="s">
        <v>12</v>
      </c>
      <c r="L339" s="353"/>
    </row>
    <row r="340" spans="1:12" s="252" customFormat="1" ht="25.5" x14ac:dyDescent="0.2">
      <c r="A340" s="354">
        <v>57.2</v>
      </c>
      <c r="B340" s="3" t="s">
        <v>1633</v>
      </c>
      <c r="C340" s="3" t="s">
        <v>682</v>
      </c>
      <c r="D340" s="3" t="s">
        <v>187</v>
      </c>
      <c r="E340" s="3" t="s">
        <v>888</v>
      </c>
      <c r="F340" s="2" t="s">
        <v>11</v>
      </c>
      <c r="G340" s="2" t="s">
        <v>11</v>
      </c>
      <c r="H340" s="2" t="s">
        <v>11</v>
      </c>
      <c r="I340" s="2" t="s">
        <v>11</v>
      </c>
      <c r="J340" s="2" t="s">
        <v>11</v>
      </c>
      <c r="K340" s="2" t="s">
        <v>11</v>
      </c>
      <c r="L340" s="353"/>
    </row>
    <row r="341" spans="1:12" s="252" customFormat="1" ht="38.25" x14ac:dyDescent="0.2">
      <c r="A341" s="354">
        <v>58</v>
      </c>
      <c r="B341" s="3" t="s">
        <v>1362</v>
      </c>
      <c r="C341" s="3" t="s">
        <v>1363</v>
      </c>
      <c r="D341" s="3" t="s">
        <v>188</v>
      </c>
      <c r="E341" s="3" t="s">
        <v>888</v>
      </c>
      <c r="F341" s="2" t="s">
        <v>11</v>
      </c>
      <c r="G341" s="2" t="s">
        <v>11</v>
      </c>
      <c r="H341" s="2" t="s">
        <v>11</v>
      </c>
      <c r="I341" s="2" t="s">
        <v>11</v>
      </c>
      <c r="J341" s="2" t="s">
        <v>11</v>
      </c>
      <c r="K341" s="2" t="s">
        <v>12</v>
      </c>
      <c r="L341" s="353"/>
    </row>
    <row r="342" spans="1:12" s="252" customFormat="1" ht="63.75" x14ac:dyDescent="0.2">
      <c r="A342" s="354">
        <v>58.1</v>
      </c>
      <c r="B342" s="3" t="s">
        <v>1634</v>
      </c>
      <c r="C342" s="3" t="s">
        <v>1364</v>
      </c>
      <c r="D342" s="3" t="s">
        <v>188</v>
      </c>
      <c r="E342" s="3" t="s">
        <v>888</v>
      </c>
      <c r="F342" s="2" t="s">
        <v>11</v>
      </c>
      <c r="G342" s="2" t="s">
        <v>11</v>
      </c>
      <c r="H342" s="2" t="s">
        <v>11</v>
      </c>
      <c r="I342" s="2" t="s">
        <v>11</v>
      </c>
      <c r="J342" s="2" t="s">
        <v>11</v>
      </c>
      <c r="K342" s="2" t="s">
        <v>12</v>
      </c>
      <c r="L342" s="353"/>
    </row>
    <row r="343" spans="1:12" s="252" customFormat="1" x14ac:dyDescent="0.2">
      <c r="A343" s="354">
        <v>58.2</v>
      </c>
      <c r="B343" s="3" t="s">
        <v>1365</v>
      </c>
      <c r="C343" s="3" t="s">
        <v>1366</v>
      </c>
      <c r="D343" s="3" t="s">
        <v>187</v>
      </c>
      <c r="E343" s="3" t="s">
        <v>888</v>
      </c>
      <c r="F343" s="2" t="s">
        <v>11</v>
      </c>
      <c r="G343" s="2" t="s">
        <v>11</v>
      </c>
      <c r="H343" s="2" t="s">
        <v>11</v>
      </c>
      <c r="I343" s="2" t="s">
        <v>11</v>
      </c>
      <c r="J343" s="2" t="s">
        <v>11</v>
      </c>
      <c r="K343" s="2" t="s">
        <v>11</v>
      </c>
      <c r="L343" s="353"/>
    </row>
    <row r="344" spans="1:12" s="252" customFormat="1" x14ac:dyDescent="0.2">
      <c r="A344" s="354">
        <v>58.3</v>
      </c>
      <c r="B344" s="3" t="s">
        <v>1367</v>
      </c>
      <c r="C344" s="3" t="s">
        <v>1366</v>
      </c>
      <c r="D344" s="3" t="s">
        <v>187</v>
      </c>
      <c r="E344" s="3" t="s">
        <v>888</v>
      </c>
      <c r="F344" s="2" t="s">
        <v>11</v>
      </c>
      <c r="G344" s="2" t="s">
        <v>11</v>
      </c>
      <c r="H344" s="2" t="s">
        <v>11</v>
      </c>
      <c r="I344" s="2" t="s">
        <v>11</v>
      </c>
      <c r="J344" s="2" t="s">
        <v>11</v>
      </c>
      <c r="K344" s="2" t="s">
        <v>11</v>
      </c>
      <c r="L344" s="353"/>
    </row>
    <row r="345" spans="1:12" s="252" customFormat="1" ht="25.5" x14ac:dyDescent="0.2">
      <c r="A345" s="354">
        <v>58.4</v>
      </c>
      <c r="B345" s="3" t="s">
        <v>1368</v>
      </c>
      <c r="C345" s="3" t="s">
        <v>1366</v>
      </c>
      <c r="D345" s="3" t="s">
        <v>187</v>
      </c>
      <c r="E345" s="3" t="s">
        <v>888</v>
      </c>
      <c r="F345" s="2" t="s">
        <v>11</v>
      </c>
      <c r="G345" s="2" t="s">
        <v>11</v>
      </c>
      <c r="H345" s="2" t="s">
        <v>11</v>
      </c>
      <c r="I345" s="2" t="s">
        <v>11</v>
      </c>
      <c r="J345" s="2" t="s">
        <v>11</v>
      </c>
      <c r="K345" s="2" t="s">
        <v>11</v>
      </c>
      <c r="L345" s="353"/>
    </row>
    <row r="346" spans="1:12" s="252" customFormat="1" ht="38.25" x14ac:dyDescent="0.2">
      <c r="A346" s="354">
        <v>59</v>
      </c>
      <c r="B346" s="3" t="s">
        <v>1635</v>
      </c>
      <c r="C346" s="3" t="s">
        <v>1369</v>
      </c>
      <c r="D346" s="3" t="s">
        <v>187</v>
      </c>
      <c r="E346" s="3" t="s">
        <v>1043</v>
      </c>
      <c r="F346" s="2" t="s">
        <v>11</v>
      </c>
      <c r="G346" s="2" t="s">
        <v>11</v>
      </c>
      <c r="H346" s="2" t="s">
        <v>11</v>
      </c>
      <c r="I346" s="2" t="s">
        <v>11</v>
      </c>
      <c r="J346" s="2" t="s">
        <v>11</v>
      </c>
      <c r="K346" s="2" t="s">
        <v>12</v>
      </c>
      <c r="L346" s="353"/>
    </row>
    <row r="347" spans="1:12" s="252" customFormat="1" ht="63.75" x14ac:dyDescent="0.2">
      <c r="A347" s="354">
        <v>59.1</v>
      </c>
      <c r="B347" s="3" t="s">
        <v>1636</v>
      </c>
      <c r="C347" s="3" t="s">
        <v>1371</v>
      </c>
      <c r="D347" s="3" t="s">
        <v>187</v>
      </c>
      <c r="E347" s="3" t="s">
        <v>1038</v>
      </c>
      <c r="F347" s="2" t="s">
        <v>11</v>
      </c>
      <c r="G347" s="2" t="s">
        <v>1146</v>
      </c>
      <c r="H347" s="2" t="s">
        <v>11</v>
      </c>
      <c r="I347" s="2" t="s">
        <v>11</v>
      </c>
      <c r="J347" s="2" t="s">
        <v>11</v>
      </c>
      <c r="K347" s="2" t="s">
        <v>12</v>
      </c>
      <c r="L347" s="353"/>
    </row>
    <row r="348" spans="1:12" s="252" customFormat="1" ht="25.5" x14ac:dyDescent="0.2">
      <c r="A348" s="354">
        <v>60</v>
      </c>
      <c r="B348" s="3" t="s">
        <v>1637</v>
      </c>
      <c r="C348" s="3" t="s">
        <v>1033</v>
      </c>
      <c r="D348" s="3"/>
      <c r="E348" s="3" t="s">
        <v>1043</v>
      </c>
      <c r="F348" s="2" t="s">
        <v>11</v>
      </c>
      <c r="G348" s="2" t="s">
        <v>11</v>
      </c>
      <c r="H348" s="2" t="s">
        <v>11</v>
      </c>
      <c r="I348" s="2" t="s">
        <v>11</v>
      </c>
      <c r="J348" s="2" t="s">
        <v>11</v>
      </c>
      <c r="K348" s="2" t="s">
        <v>12</v>
      </c>
      <c r="L348" s="353"/>
    </row>
    <row r="349" spans="1:12" s="252" customFormat="1" ht="25.5" x14ac:dyDescent="0.2">
      <c r="A349" s="354">
        <v>60.1</v>
      </c>
      <c r="B349" s="3" t="s">
        <v>1373</v>
      </c>
      <c r="C349" s="3" t="s">
        <v>1374</v>
      </c>
      <c r="D349" s="3" t="s">
        <v>188</v>
      </c>
      <c r="E349" s="3" t="s">
        <v>1038</v>
      </c>
      <c r="F349" s="2" t="s">
        <v>11</v>
      </c>
      <c r="G349" s="2" t="s">
        <v>11</v>
      </c>
      <c r="H349" s="2" t="s">
        <v>11</v>
      </c>
      <c r="I349" s="2" t="s">
        <v>11</v>
      </c>
      <c r="J349" s="2" t="s">
        <v>11</v>
      </c>
      <c r="K349" s="2" t="s">
        <v>12</v>
      </c>
      <c r="L349" s="353"/>
    </row>
    <row r="350" spans="1:12" s="252" customFormat="1" ht="38.25" x14ac:dyDescent="0.2">
      <c r="A350" s="354">
        <v>60.2</v>
      </c>
      <c r="B350" s="3" t="s">
        <v>1638</v>
      </c>
      <c r="C350" s="3" t="s">
        <v>1319</v>
      </c>
      <c r="D350" s="3" t="s">
        <v>187</v>
      </c>
      <c r="E350" s="3" t="s">
        <v>1043</v>
      </c>
      <c r="F350" s="2" t="s">
        <v>11</v>
      </c>
      <c r="G350" s="2" t="s">
        <v>11</v>
      </c>
      <c r="H350" s="2" t="s">
        <v>11</v>
      </c>
      <c r="I350" s="2" t="s">
        <v>11</v>
      </c>
      <c r="J350" s="2" t="s">
        <v>11</v>
      </c>
      <c r="K350" s="2" t="s">
        <v>12</v>
      </c>
      <c r="L350" s="353"/>
    </row>
    <row r="351" spans="1:12" s="252" customFormat="1" ht="63.75" x14ac:dyDescent="0.2">
      <c r="A351" s="354">
        <v>60.3</v>
      </c>
      <c r="B351" s="3" t="s">
        <v>1639</v>
      </c>
      <c r="C351" s="3" t="s">
        <v>1321</v>
      </c>
      <c r="D351" s="3" t="s">
        <v>188</v>
      </c>
      <c r="E351" s="3" t="s">
        <v>1016</v>
      </c>
      <c r="F351" s="2" t="s">
        <v>11</v>
      </c>
      <c r="G351" s="2" t="s">
        <v>11</v>
      </c>
      <c r="H351" s="2" t="s">
        <v>11</v>
      </c>
      <c r="I351" s="2" t="s">
        <v>11</v>
      </c>
      <c r="J351" s="2" t="s">
        <v>11</v>
      </c>
      <c r="K351" s="2" t="s">
        <v>12</v>
      </c>
      <c r="L351" s="353"/>
    </row>
    <row r="352" spans="1:12" s="252" customFormat="1" ht="25.5" x14ac:dyDescent="0.2">
      <c r="A352" s="354">
        <v>61</v>
      </c>
      <c r="B352" s="3" t="s">
        <v>1640</v>
      </c>
      <c r="C352" s="3" t="s">
        <v>784</v>
      </c>
      <c r="D352" s="3" t="s">
        <v>187</v>
      </c>
      <c r="E352" s="3" t="s">
        <v>1016</v>
      </c>
      <c r="F352" s="2" t="s">
        <v>11</v>
      </c>
      <c r="G352" s="2" t="s">
        <v>11</v>
      </c>
      <c r="H352" s="2" t="s">
        <v>11</v>
      </c>
      <c r="I352" s="2" t="s">
        <v>11</v>
      </c>
      <c r="J352" s="2" t="s">
        <v>11</v>
      </c>
      <c r="K352" s="2" t="s">
        <v>11</v>
      </c>
      <c r="L352" s="353"/>
    </row>
    <row r="353" spans="1:12" s="252" customFormat="1" ht="102" x14ac:dyDescent="0.2">
      <c r="A353" s="354">
        <v>61.1</v>
      </c>
      <c r="B353" s="3" t="s">
        <v>1376</v>
      </c>
      <c r="C353" s="3" t="s">
        <v>786</v>
      </c>
      <c r="D353" s="3" t="s">
        <v>187</v>
      </c>
      <c r="E353" s="3" t="s">
        <v>1016</v>
      </c>
      <c r="F353" s="2" t="s">
        <v>11</v>
      </c>
      <c r="G353" s="2" t="s">
        <v>11</v>
      </c>
      <c r="H353" s="2" t="s">
        <v>11</v>
      </c>
      <c r="I353" s="2" t="s">
        <v>11</v>
      </c>
      <c r="J353" s="2" t="s">
        <v>11</v>
      </c>
      <c r="K353" s="2" t="s">
        <v>11</v>
      </c>
      <c r="L353" s="353"/>
    </row>
    <row r="354" spans="1:12" s="252" customFormat="1" ht="25.5" x14ac:dyDescent="0.2">
      <c r="A354" s="354">
        <v>61.2</v>
      </c>
      <c r="B354" s="3" t="s">
        <v>1641</v>
      </c>
      <c r="C354" s="3" t="s">
        <v>786</v>
      </c>
      <c r="D354" s="3" t="s">
        <v>187</v>
      </c>
      <c r="E354" s="3" t="s">
        <v>1016</v>
      </c>
      <c r="F354" s="2" t="s">
        <v>11</v>
      </c>
      <c r="G354" s="2" t="s">
        <v>11</v>
      </c>
      <c r="H354" s="2" t="s">
        <v>11</v>
      </c>
      <c r="I354" s="2" t="s">
        <v>11</v>
      </c>
      <c r="J354" s="2" t="s">
        <v>11</v>
      </c>
      <c r="K354" s="2" t="s">
        <v>12</v>
      </c>
      <c r="L354" s="353"/>
    </row>
    <row r="355" spans="1:12" s="252" customFormat="1" ht="38.25" x14ac:dyDescent="0.2">
      <c r="A355" s="354">
        <v>61.3</v>
      </c>
      <c r="B355" s="3" t="s">
        <v>1378</v>
      </c>
      <c r="C355" s="3" t="s">
        <v>1379</v>
      </c>
      <c r="D355" s="3" t="s">
        <v>188</v>
      </c>
      <c r="E355" s="3" t="s">
        <v>1016</v>
      </c>
      <c r="F355" s="2" t="s">
        <v>11</v>
      </c>
      <c r="G355" s="2" t="s">
        <v>11</v>
      </c>
      <c r="H355" s="2" t="s">
        <v>11</v>
      </c>
      <c r="I355" s="2" t="s">
        <v>11</v>
      </c>
      <c r="J355" s="2" t="s">
        <v>11</v>
      </c>
      <c r="K355" s="2" t="s">
        <v>12</v>
      </c>
      <c r="L355" s="353"/>
    </row>
    <row r="356" spans="1:12" s="252" customFormat="1" ht="25.5" x14ac:dyDescent="0.2">
      <c r="A356" s="354">
        <v>61.4</v>
      </c>
      <c r="B356" s="3" t="s">
        <v>2429</v>
      </c>
      <c r="C356" s="3" t="s">
        <v>1381</v>
      </c>
      <c r="D356" s="3" t="s">
        <v>187</v>
      </c>
      <c r="E356" s="3" t="s">
        <v>1016</v>
      </c>
      <c r="F356" s="2" t="s">
        <v>970</v>
      </c>
      <c r="G356" s="2" t="s">
        <v>970</v>
      </c>
      <c r="H356" s="2" t="s">
        <v>970</v>
      </c>
      <c r="I356" s="2" t="s">
        <v>970</v>
      </c>
      <c r="J356" s="2" t="s">
        <v>970</v>
      </c>
      <c r="K356" s="2" t="s">
        <v>970</v>
      </c>
      <c r="L356" s="353"/>
    </row>
    <row r="357" spans="1:12" s="252" customFormat="1" ht="38.25" x14ac:dyDescent="0.2">
      <c r="A357" s="354">
        <v>61.5</v>
      </c>
      <c r="B357" s="3" t="s">
        <v>2143</v>
      </c>
      <c r="C357" s="3" t="s">
        <v>694</v>
      </c>
      <c r="D357" s="3" t="s">
        <v>188</v>
      </c>
      <c r="E357" s="3" t="s">
        <v>1016</v>
      </c>
      <c r="F357" s="2" t="s">
        <v>970</v>
      </c>
      <c r="G357" s="2" t="s">
        <v>970</v>
      </c>
      <c r="H357" s="2" t="s">
        <v>970</v>
      </c>
      <c r="I357" s="2" t="s">
        <v>970</v>
      </c>
      <c r="J357" s="2" t="s">
        <v>970</v>
      </c>
      <c r="K357" s="2" t="s">
        <v>970</v>
      </c>
      <c r="L357" s="353"/>
    </row>
    <row r="358" spans="1:12" s="252" customFormat="1" ht="25.5" x14ac:dyDescent="0.2">
      <c r="A358" s="354">
        <v>62</v>
      </c>
      <c r="B358" s="3" t="s">
        <v>1642</v>
      </c>
      <c r="C358" s="3" t="s">
        <v>792</v>
      </c>
      <c r="D358" s="3" t="s">
        <v>187</v>
      </c>
      <c r="E358" s="3" t="s">
        <v>1016</v>
      </c>
      <c r="F358" s="2" t="s">
        <v>970</v>
      </c>
      <c r="G358" s="2" t="s">
        <v>970</v>
      </c>
      <c r="H358" s="2" t="s">
        <v>970</v>
      </c>
      <c r="I358" s="2" t="s">
        <v>970</v>
      </c>
      <c r="J358" s="2" t="s">
        <v>970</v>
      </c>
      <c r="K358" s="2" t="s">
        <v>970</v>
      </c>
      <c r="L358" s="353"/>
    </row>
    <row r="359" spans="1:12" s="252" customFormat="1" ht="38.25" x14ac:dyDescent="0.2">
      <c r="A359" s="354">
        <v>62.1</v>
      </c>
      <c r="B359" s="3" t="s">
        <v>1643</v>
      </c>
      <c r="C359" s="3" t="s">
        <v>792</v>
      </c>
      <c r="D359" s="3" t="s">
        <v>187</v>
      </c>
      <c r="E359" s="3" t="s">
        <v>1016</v>
      </c>
      <c r="F359" s="2" t="s">
        <v>970</v>
      </c>
      <c r="G359" s="2" t="s">
        <v>970</v>
      </c>
      <c r="H359" s="2" t="s">
        <v>970</v>
      </c>
      <c r="I359" s="2" t="s">
        <v>970</v>
      </c>
      <c r="J359" s="2" t="s">
        <v>970</v>
      </c>
      <c r="K359" s="2" t="s">
        <v>970</v>
      </c>
      <c r="L359" s="353"/>
    </row>
    <row r="360" spans="1:12" s="252" customFormat="1" ht="25.5" x14ac:dyDescent="0.2">
      <c r="A360" s="354">
        <v>62.2</v>
      </c>
      <c r="B360" s="3" t="s">
        <v>1644</v>
      </c>
      <c r="C360" s="3" t="s">
        <v>794</v>
      </c>
      <c r="D360" s="3" t="s">
        <v>188</v>
      </c>
      <c r="E360" s="3" t="s">
        <v>1016</v>
      </c>
      <c r="F360" s="2" t="s">
        <v>970</v>
      </c>
      <c r="G360" s="2" t="s">
        <v>970</v>
      </c>
      <c r="H360" s="2" t="s">
        <v>970</v>
      </c>
      <c r="I360" s="2" t="s">
        <v>970</v>
      </c>
      <c r="J360" s="2" t="s">
        <v>970</v>
      </c>
      <c r="K360" s="2" t="s">
        <v>970</v>
      </c>
      <c r="L360" s="353"/>
    </row>
    <row r="361" spans="1:12" s="252" customFormat="1" ht="38.25" x14ac:dyDescent="0.2">
      <c r="A361" s="354">
        <v>62.3</v>
      </c>
      <c r="B361" s="3" t="s">
        <v>1645</v>
      </c>
      <c r="C361" s="3" t="s">
        <v>794</v>
      </c>
      <c r="D361" s="3" t="s">
        <v>188</v>
      </c>
      <c r="E361" s="3" t="s">
        <v>1016</v>
      </c>
      <c r="F361" s="2" t="s">
        <v>970</v>
      </c>
      <c r="G361" s="2" t="s">
        <v>970</v>
      </c>
      <c r="H361" s="2" t="s">
        <v>970</v>
      </c>
      <c r="I361" s="2" t="s">
        <v>970</v>
      </c>
      <c r="J361" s="2" t="s">
        <v>970</v>
      </c>
      <c r="K361" s="2" t="s">
        <v>970</v>
      </c>
      <c r="L361" s="353"/>
    </row>
    <row r="362" spans="1:12" s="252" customFormat="1" ht="51" x14ac:dyDescent="0.2">
      <c r="A362" s="354">
        <v>62.4</v>
      </c>
      <c r="B362" s="3" t="s">
        <v>1646</v>
      </c>
      <c r="C362" s="3" t="s">
        <v>1384</v>
      </c>
      <c r="D362" s="3" t="s">
        <v>188</v>
      </c>
      <c r="E362" s="3" t="s">
        <v>1016</v>
      </c>
      <c r="F362" s="2" t="s">
        <v>970</v>
      </c>
      <c r="G362" s="2" t="s">
        <v>970</v>
      </c>
      <c r="H362" s="2" t="s">
        <v>970</v>
      </c>
      <c r="I362" s="2" t="s">
        <v>970</v>
      </c>
      <c r="J362" s="2" t="s">
        <v>970</v>
      </c>
      <c r="K362" s="2" t="s">
        <v>970</v>
      </c>
      <c r="L362" s="353"/>
    </row>
    <row r="363" spans="1:12" s="252" customFormat="1" ht="280.5" x14ac:dyDescent="0.2">
      <c r="A363" s="354">
        <v>62.5</v>
      </c>
      <c r="B363" s="3" t="s">
        <v>1647</v>
      </c>
      <c r="C363" s="3" t="s">
        <v>790</v>
      </c>
      <c r="D363" s="3" t="s">
        <v>187</v>
      </c>
      <c r="E363" s="3" t="s">
        <v>1016</v>
      </c>
      <c r="F363" s="2" t="s">
        <v>970</v>
      </c>
      <c r="G363" s="2" t="s">
        <v>970</v>
      </c>
      <c r="H363" s="2" t="s">
        <v>970</v>
      </c>
      <c r="I363" s="2" t="s">
        <v>970</v>
      </c>
      <c r="J363" s="2" t="s">
        <v>970</v>
      </c>
      <c r="K363" s="2" t="s">
        <v>970</v>
      </c>
      <c r="L363" s="353"/>
    </row>
    <row r="364" spans="1:12" s="252" customFormat="1" ht="25.5" x14ac:dyDescent="0.2">
      <c r="A364" s="354">
        <v>62.6</v>
      </c>
      <c r="B364" s="3" t="s">
        <v>1648</v>
      </c>
      <c r="C364" s="3" t="s">
        <v>796</v>
      </c>
      <c r="D364" s="3" t="s">
        <v>187</v>
      </c>
      <c r="E364" s="3" t="s">
        <v>1016</v>
      </c>
      <c r="F364" s="2" t="s">
        <v>970</v>
      </c>
      <c r="G364" s="2" t="s">
        <v>970</v>
      </c>
      <c r="H364" s="2" t="s">
        <v>970</v>
      </c>
      <c r="I364" s="2" t="s">
        <v>970</v>
      </c>
      <c r="J364" s="2" t="s">
        <v>11</v>
      </c>
      <c r="K364" s="2" t="s">
        <v>970</v>
      </c>
      <c r="L364" s="353"/>
    </row>
    <row r="365" spans="1:12" s="252" customFormat="1" ht="38.25" x14ac:dyDescent="0.2">
      <c r="A365" s="354">
        <v>63</v>
      </c>
      <c r="B365" s="3" t="s">
        <v>1649</v>
      </c>
      <c r="C365" s="3" t="s">
        <v>798</v>
      </c>
      <c r="D365" s="3" t="s">
        <v>187</v>
      </c>
      <c r="E365" s="3" t="s">
        <v>1016</v>
      </c>
      <c r="F365" s="2" t="s">
        <v>970</v>
      </c>
      <c r="G365" s="2" t="s">
        <v>970</v>
      </c>
      <c r="H365" s="2" t="s">
        <v>970</v>
      </c>
      <c r="I365" s="2" t="s">
        <v>970</v>
      </c>
      <c r="J365" s="2" t="s">
        <v>11</v>
      </c>
      <c r="K365" s="2" t="s">
        <v>970</v>
      </c>
      <c r="L365" s="353"/>
    </row>
    <row r="366" spans="1:12" s="252" customFormat="1" ht="153" x14ac:dyDescent="0.2">
      <c r="A366" s="354">
        <v>63.1</v>
      </c>
      <c r="B366" s="3" t="s">
        <v>1650</v>
      </c>
      <c r="C366" s="3" t="s">
        <v>790</v>
      </c>
      <c r="D366" s="3" t="s">
        <v>187</v>
      </c>
      <c r="E366" s="3" t="s">
        <v>1016</v>
      </c>
      <c r="F366" s="2" t="s">
        <v>11</v>
      </c>
      <c r="G366" s="2" t="s">
        <v>11</v>
      </c>
      <c r="H366" s="2" t="s">
        <v>11</v>
      </c>
      <c r="I366" s="2" t="s">
        <v>11</v>
      </c>
      <c r="J366" s="2" t="s">
        <v>11</v>
      </c>
      <c r="K366" s="2" t="s">
        <v>11</v>
      </c>
      <c r="L366" s="353"/>
    </row>
    <row r="367" spans="1:12" s="252" customFormat="1" ht="38.25" x14ac:dyDescent="0.2">
      <c r="A367" s="354">
        <v>63.2</v>
      </c>
      <c r="B367" s="3" t="s">
        <v>1385</v>
      </c>
      <c r="C367" s="3" t="s">
        <v>1379</v>
      </c>
      <c r="D367" s="3" t="s">
        <v>187</v>
      </c>
      <c r="E367" s="3" t="s">
        <v>1016</v>
      </c>
      <c r="F367" s="2" t="s">
        <v>11</v>
      </c>
      <c r="G367" s="2" t="s">
        <v>11</v>
      </c>
      <c r="H367" s="2" t="s">
        <v>11</v>
      </c>
      <c r="I367" s="2" t="s">
        <v>11</v>
      </c>
      <c r="J367" s="2" t="s">
        <v>11</v>
      </c>
      <c r="K367" s="2" t="s">
        <v>12</v>
      </c>
      <c r="L367" s="353"/>
    </row>
    <row r="368" spans="1:12" s="252" customFormat="1" ht="51" x14ac:dyDescent="0.2">
      <c r="A368" s="354">
        <v>63.3</v>
      </c>
      <c r="B368" s="3" t="s">
        <v>1651</v>
      </c>
      <c r="C368" s="3" t="s">
        <v>790</v>
      </c>
      <c r="D368" s="3" t="s">
        <v>187</v>
      </c>
      <c r="E368" s="3" t="s">
        <v>1016</v>
      </c>
      <c r="F368" s="2" t="s">
        <v>11</v>
      </c>
      <c r="G368" s="2" t="s">
        <v>11</v>
      </c>
      <c r="H368" s="2" t="s">
        <v>11</v>
      </c>
      <c r="I368" s="2" t="s">
        <v>11</v>
      </c>
      <c r="J368" s="2" t="s">
        <v>11</v>
      </c>
      <c r="K368" s="2" t="s">
        <v>12</v>
      </c>
      <c r="L368" s="353"/>
    </row>
    <row r="369" spans="1:12" s="252" customFormat="1" ht="25.5" x14ac:dyDescent="0.2">
      <c r="A369" s="354">
        <v>63.4</v>
      </c>
      <c r="B369" s="3" t="s">
        <v>1652</v>
      </c>
      <c r="C369" s="3" t="s">
        <v>798</v>
      </c>
      <c r="D369" s="3" t="s">
        <v>188</v>
      </c>
      <c r="E369" s="3" t="s">
        <v>1016</v>
      </c>
      <c r="F369" s="2" t="s">
        <v>11</v>
      </c>
      <c r="G369" s="2" t="s">
        <v>11</v>
      </c>
      <c r="H369" s="2" t="s">
        <v>11</v>
      </c>
      <c r="I369" s="2" t="s">
        <v>11</v>
      </c>
      <c r="J369" s="2" t="s">
        <v>11</v>
      </c>
      <c r="K369" s="2" t="s">
        <v>12</v>
      </c>
      <c r="L369" s="353"/>
    </row>
    <row r="370" spans="1:12" s="252" customFormat="1" ht="38.25" x14ac:dyDescent="0.2">
      <c r="A370" s="354">
        <v>64</v>
      </c>
      <c r="B370" s="3" t="s">
        <v>1653</v>
      </c>
      <c r="C370" s="3" t="s">
        <v>788</v>
      </c>
      <c r="D370" s="3" t="s">
        <v>187</v>
      </c>
      <c r="E370" s="3" t="s">
        <v>1016</v>
      </c>
      <c r="F370" s="2" t="s">
        <v>11</v>
      </c>
      <c r="G370" s="2" t="s">
        <v>11</v>
      </c>
      <c r="H370" s="2" t="s">
        <v>11</v>
      </c>
      <c r="I370" s="2" t="s">
        <v>11</v>
      </c>
      <c r="J370" s="2" t="s">
        <v>11</v>
      </c>
      <c r="K370" s="2" t="s">
        <v>12</v>
      </c>
      <c r="L370" s="353"/>
    </row>
    <row r="371" spans="1:12" s="252" customFormat="1" ht="114.75" x14ac:dyDescent="0.2">
      <c r="A371" s="354">
        <v>64.099999999999994</v>
      </c>
      <c r="B371" s="3" t="s">
        <v>1388</v>
      </c>
      <c r="C371" s="3" t="s">
        <v>790</v>
      </c>
      <c r="D371" s="3" t="s">
        <v>187</v>
      </c>
      <c r="E371" s="3" t="s">
        <v>1016</v>
      </c>
      <c r="F371" s="2" t="s">
        <v>11</v>
      </c>
      <c r="G371" s="2" t="s">
        <v>11</v>
      </c>
      <c r="H371" s="2" t="s">
        <v>11</v>
      </c>
      <c r="I371" s="2" t="s">
        <v>11</v>
      </c>
      <c r="J371" s="2" t="s">
        <v>11</v>
      </c>
      <c r="K371" s="2" t="s">
        <v>12</v>
      </c>
      <c r="L371" s="353"/>
    </row>
    <row r="372" spans="1:12" s="252" customFormat="1" ht="344.25" x14ac:dyDescent="0.2">
      <c r="A372" s="354">
        <v>64.2</v>
      </c>
      <c r="B372" s="3" t="s">
        <v>1389</v>
      </c>
      <c r="C372" s="3" t="s">
        <v>790</v>
      </c>
      <c r="D372" s="3" t="s">
        <v>187</v>
      </c>
      <c r="E372" s="3" t="s">
        <v>1016</v>
      </c>
      <c r="F372" s="2" t="s">
        <v>11</v>
      </c>
      <c r="G372" s="2" t="s">
        <v>11</v>
      </c>
      <c r="H372" s="2" t="s">
        <v>11</v>
      </c>
      <c r="I372" s="2" t="s">
        <v>11</v>
      </c>
      <c r="J372" s="2" t="s">
        <v>11</v>
      </c>
      <c r="K372" s="2" t="s">
        <v>12</v>
      </c>
      <c r="L372" s="353"/>
    </row>
    <row r="373" spans="1:12" s="252" customFormat="1" ht="25.5" x14ac:dyDescent="0.2">
      <c r="A373" s="354">
        <v>64.3</v>
      </c>
      <c r="B373" s="3" t="s">
        <v>1654</v>
      </c>
      <c r="C373" s="3" t="s">
        <v>790</v>
      </c>
      <c r="D373" s="3" t="s">
        <v>187</v>
      </c>
      <c r="E373" s="3" t="s">
        <v>1016</v>
      </c>
      <c r="F373" s="2" t="s">
        <v>970</v>
      </c>
      <c r="G373" s="2" t="s">
        <v>970</v>
      </c>
      <c r="H373" s="2" t="s">
        <v>970</v>
      </c>
      <c r="I373" s="2" t="s">
        <v>970</v>
      </c>
      <c r="J373" s="2" t="s">
        <v>970</v>
      </c>
      <c r="K373" s="2" t="s">
        <v>970</v>
      </c>
      <c r="L373" s="353"/>
    </row>
    <row r="374" spans="1:12" s="252" customFormat="1" ht="38.25" x14ac:dyDescent="0.2">
      <c r="A374" s="354">
        <v>64.400000000000006</v>
      </c>
      <c r="B374" s="3" t="s">
        <v>1655</v>
      </c>
      <c r="C374" s="3" t="s">
        <v>788</v>
      </c>
      <c r="D374" s="3" t="s">
        <v>187</v>
      </c>
      <c r="E374" s="3" t="s">
        <v>1016</v>
      </c>
      <c r="F374" s="2" t="s">
        <v>970</v>
      </c>
      <c r="G374" s="2" t="s">
        <v>970</v>
      </c>
      <c r="H374" s="2" t="s">
        <v>970</v>
      </c>
      <c r="I374" s="2" t="s">
        <v>970</v>
      </c>
      <c r="J374" s="2" t="s">
        <v>970</v>
      </c>
      <c r="K374" s="2" t="s">
        <v>970</v>
      </c>
      <c r="L374" s="353"/>
    </row>
    <row r="375" spans="1:12" s="252" customFormat="1" ht="38.25" x14ac:dyDescent="0.2">
      <c r="A375" s="354">
        <v>65</v>
      </c>
      <c r="B375" s="3" t="s">
        <v>1656</v>
      </c>
      <c r="C375" s="3" t="s">
        <v>802</v>
      </c>
      <c r="D375" s="3" t="s">
        <v>187</v>
      </c>
      <c r="E375" s="3" t="s">
        <v>1016</v>
      </c>
      <c r="F375" s="2" t="s">
        <v>11</v>
      </c>
      <c r="G375" s="2" t="s">
        <v>11</v>
      </c>
      <c r="H375" s="2" t="s">
        <v>11</v>
      </c>
      <c r="I375" s="2" t="s">
        <v>11</v>
      </c>
      <c r="J375" s="2" t="s">
        <v>11</v>
      </c>
      <c r="K375" s="2" t="s">
        <v>12</v>
      </c>
      <c r="L375" s="353"/>
    </row>
    <row r="376" spans="1:12" s="252" customFormat="1" ht="38.25" x14ac:dyDescent="0.2">
      <c r="A376" s="354">
        <v>65.099999999999994</v>
      </c>
      <c r="B376" s="3" t="s">
        <v>1657</v>
      </c>
      <c r="C376" s="3" t="s">
        <v>800</v>
      </c>
      <c r="D376" s="3" t="s">
        <v>187</v>
      </c>
      <c r="E376" s="3" t="s">
        <v>1016</v>
      </c>
      <c r="F376" s="2" t="s">
        <v>11</v>
      </c>
      <c r="G376" s="2" t="s">
        <v>11</v>
      </c>
      <c r="H376" s="2" t="s">
        <v>11</v>
      </c>
      <c r="I376" s="2" t="s">
        <v>11</v>
      </c>
      <c r="J376" s="2" t="s">
        <v>11</v>
      </c>
      <c r="K376" s="2" t="s">
        <v>12</v>
      </c>
      <c r="L376" s="353"/>
    </row>
    <row r="377" spans="1:12" s="252" customFormat="1" ht="89.25" x14ac:dyDescent="0.2">
      <c r="A377" s="354">
        <v>65.2</v>
      </c>
      <c r="B377" s="3" t="s">
        <v>1394</v>
      </c>
      <c r="C377" s="3" t="s">
        <v>790</v>
      </c>
      <c r="D377" s="3" t="s">
        <v>187</v>
      </c>
      <c r="E377" s="3" t="s">
        <v>1016</v>
      </c>
      <c r="F377" s="2" t="s">
        <v>11</v>
      </c>
      <c r="G377" s="2" t="s">
        <v>11</v>
      </c>
      <c r="H377" s="2" t="s">
        <v>11</v>
      </c>
      <c r="I377" s="2" t="s">
        <v>11</v>
      </c>
      <c r="J377" s="2" t="s">
        <v>11</v>
      </c>
      <c r="K377" s="2" t="s">
        <v>12</v>
      </c>
      <c r="L377" s="353"/>
    </row>
    <row r="378" spans="1:12" s="252" customFormat="1" ht="267.75" x14ac:dyDescent="0.2">
      <c r="A378" s="354">
        <v>65.3</v>
      </c>
      <c r="B378" s="3" t="s">
        <v>1396</v>
      </c>
      <c r="C378" s="3" t="s">
        <v>790</v>
      </c>
      <c r="D378" s="3" t="s">
        <v>187</v>
      </c>
      <c r="E378" s="3" t="s">
        <v>1016</v>
      </c>
      <c r="F378" s="2" t="s">
        <v>11</v>
      </c>
      <c r="G378" s="2" t="s">
        <v>11</v>
      </c>
      <c r="H378" s="2" t="s">
        <v>11</v>
      </c>
      <c r="I378" s="2" t="s">
        <v>11</v>
      </c>
      <c r="J378" s="2" t="s">
        <v>11</v>
      </c>
      <c r="K378" s="2" t="s">
        <v>12</v>
      </c>
      <c r="L378" s="353"/>
    </row>
    <row r="379" spans="1:12" s="252" customFormat="1" ht="25.5" x14ac:dyDescent="0.2">
      <c r="A379" s="354">
        <v>66</v>
      </c>
      <c r="B379" s="3" t="s">
        <v>1658</v>
      </c>
      <c r="C379" s="3" t="s">
        <v>1033</v>
      </c>
      <c r="D379" s="3"/>
      <c r="E379" s="3" t="s">
        <v>1038</v>
      </c>
      <c r="F379" s="2" t="s">
        <v>11</v>
      </c>
      <c r="G379" s="2" t="s">
        <v>11</v>
      </c>
      <c r="H379" s="2" t="s">
        <v>11</v>
      </c>
      <c r="I379" s="2" t="s">
        <v>11</v>
      </c>
      <c r="J379" s="2" t="s">
        <v>11</v>
      </c>
      <c r="K379" s="2" t="s">
        <v>12</v>
      </c>
      <c r="L379" s="353"/>
    </row>
    <row r="380" spans="1:12" s="252" customFormat="1" ht="25.5" x14ac:dyDescent="0.2">
      <c r="A380" s="354">
        <v>66.099999999999994</v>
      </c>
      <c r="B380" s="3" t="s">
        <v>1397</v>
      </c>
      <c r="C380" s="3" t="s">
        <v>1398</v>
      </c>
      <c r="D380" s="3" t="s">
        <v>187</v>
      </c>
      <c r="E380" s="3" t="s">
        <v>1038</v>
      </c>
      <c r="F380" s="2" t="s">
        <v>11</v>
      </c>
      <c r="G380" s="2" t="s">
        <v>11</v>
      </c>
      <c r="H380" s="2" t="s">
        <v>11</v>
      </c>
      <c r="I380" s="2" t="s">
        <v>11</v>
      </c>
      <c r="J380" s="2" t="s">
        <v>11</v>
      </c>
      <c r="K380" s="2" t="s">
        <v>12</v>
      </c>
      <c r="L380" s="353"/>
    </row>
    <row r="381" spans="1:12" s="252" customFormat="1" ht="38.25" x14ac:dyDescent="0.2">
      <c r="A381" s="354">
        <v>66.2</v>
      </c>
      <c r="B381" s="3" t="s">
        <v>1659</v>
      </c>
      <c r="C381" s="3" t="s">
        <v>1398</v>
      </c>
      <c r="D381" s="3" t="s">
        <v>187</v>
      </c>
      <c r="E381" s="3" t="s">
        <v>1038</v>
      </c>
      <c r="F381" s="2" t="s">
        <v>11</v>
      </c>
      <c r="G381" s="2" t="s">
        <v>11</v>
      </c>
      <c r="H381" s="2" t="s">
        <v>11</v>
      </c>
      <c r="I381" s="2" t="s">
        <v>11</v>
      </c>
      <c r="J381" s="2" t="s">
        <v>11</v>
      </c>
      <c r="K381" s="2" t="s">
        <v>12</v>
      </c>
      <c r="L381" s="353"/>
    </row>
    <row r="382" spans="1:12" s="252" customFormat="1" ht="38.25" x14ac:dyDescent="0.2">
      <c r="A382" s="354">
        <v>66.3</v>
      </c>
      <c r="B382" s="3" t="s">
        <v>1660</v>
      </c>
      <c r="C382" s="3" t="s">
        <v>1398</v>
      </c>
      <c r="D382" s="3" t="s">
        <v>187</v>
      </c>
      <c r="E382" s="3" t="s">
        <v>1038</v>
      </c>
      <c r="F382" s="2" t="s">
        <v>11</v>
      </c>
      <c r="G382" s="2" t="s">
        <v>11</v>
      </c>
      <c r="H382" s="2" t="s">
        <v>11</v>
      </c>
      <c r="I382" s="2" t="s">
        <v>11</v>
      </c>
      <c r="J382" s="2" t="s">
        <v>11</v>
      </c>
      <c r="K382" s="2" t="s">
        <v>12</v>
      </c>
      <c r="L382" s="353"/>
    </row>
    <row r="383" spans="1:12" s="252" customFormat="1" ht="63.75" x14ac:dyDescent="0.2">
      <c r="A383" s="354">
        <v>66.400000000000006</v>
      </c>
      <c r="B383" s="3" t="s">
        <v>1661</v>
      </c>
      <c r="C383" s="3" t="s">
        <v>1400</v>
      </c>
      <c r="D383" s="3" t="s">
        <v>188</v>
      </c>
      <c r="E383" s="3" t="s">
        <v>1038</v>
      </c>
      <c r="F383" s="2" t="s">
        <v>11</v>
      </c>
      <c r="G383" s="2" t="s">
        <v>11</v>
      </c>
      <c r="H383" s="2" t="s">
        <v>11</v>
      </c>
      <c r="I383" s="2" t="s">
        <v>11</v>
      </c>
      <c r="J383" s="2" t="s">
        <v>11</v>
      </c>
      <c r="K383" s="2" t="s">
        <v>12</v>
      </c>
      <c r="L383" s="353"/>
    </row>
    <row r="384" spans="1:12" s="252" customFormat="1" ht="25.5" x14ac:dyDescent="0.2">
      <c r="A384" s="354">
        <v>67</v>
      </c>
      <c r="B384" s="3" t="s">
        <v>1401</v>
      </c>
      <c r="C384" s="3" t="s">
        <v>1402</v>
      </c>
      <c r="D384" s="3" t="s">
        <v>187</v>
      </c>
      <c r="E384" s="3" t="s">
        <v>933</v>
      </c>
      <c r="F384" s="2" t="s">
        <v>11</v>
      </c>
      <c r="G384" s="2" t="s">
        <v>11</v>
      </c>
      <c r="H384" s="2" t="s">
        <v>11</v>
      </c>
      <c r="I384" s="2" t="s">
        <v>11</v>
      </c>
      <c r="J384" s="2" t="s">
        <v>11</v>
      </c>
      <c r="K384" s="2" t="s">
        <v>12</v>
      </c>
      <c r="L384" s="353"/>
    </row>
    <row r="385" spans="1:12" s="252" customFormat="1" ht="25.5" x14ac:dyDescent="0.2">
      <c r="A385" s="354">
        <v>68</v>
      </c>
      <c r="B385" s="3" t="s">
        <v>1662</v>
      </c>
      <c r="C385" s="3" t="s">
        <v>617</v>
      </c>
      <c r="D385" s="3" t="s">
        <v>187</v>
      </c>
      <c r="E385" s="3" t="s">
        <v>933</v>
      </c>
      <c r="F385" s="2" t="s">
        <v>11</v>
      </c>
      <c r="G385" s="2" t="s">
        <v>11</v>
      </c>
      <c r="H385" s="2" t="s">
        <v>11</v>
      </c>
      <c r="I385" s="2" t="s">
        <v>11</v>
      </c>
      <c r="J385" s="2" t="s">
        <v>11</v>
      </c>
      <c r="K385" s="2" t="s">
        <v>12</v>
      </c>
      <c r="L385" s="353"/>
    </row>
    <row r="386" spans="1:12" s="252" customFormat="1" ht="25.5" x14ac:dyDescent="0.2">
      <c r="A386" s="354">
        <v>68.099999999999994</v>
      </c>
      <c r="B386" s="3" t="s">
        <v>1663</v>
      </c>
      <c r="C386" s="3" t="s">
        <v>834</v>
      </c>
      <c r="D386" s="3" t="s">
        <v>187</v>
      </c>
      <c r="E386" s="3" t="s">
        <v>933</v>
      </c>
      <c r="F386" s="2" t="s">
        <v>11</v>
      </c>
      <c r="G386" s="2" t="s">
        <v>11</v>
      </c>
      <c r="H386" s="2" t="s">
        <v>11</v>
      </c>
      <c r="I386" s="2" t="s">
        <v>11</v>
      </c>
      <c r="J386" s="2" t="s">
        <v>11</v>
      </c>
      <c r="K386" s="2" t="s">
        <v>12</v>
      </c>
      <c r="L386" s="353"/>
    </row>
    <row r="387" spans="1:12" s="252" customFormat="1" ht="25.5" x14ac:dyDescent="0.2">
      <c r="A387" s="354">
        <v>68.2</v>
      </c>
      <c r="B387" s="3" t="s">
        <v>1664</v>
      </c>
      <c r="C387" s="3" t="s">
        <v>619</v>
      </c>
      <c r="D387" s="3" t="s">
        <v>187</v>
      </c>
      <c r="E387" s="3" t="s">
        <v>933</v>
      </c>
      <c r="F387" s="2" t="s">
        <v>11</v>
      </c>
      <c r="G387" s="2" t="s">
        <v>11</v>
      </c>
      <c r="H387" s="2" t="s">
        <v>11</v>
      </c>
      <c r="I387" s="2" t="s">
        <v>11</v>
      </c>
      <c r="J387" s="2" t="s">
        <v>11</v>
      </c>
      <c r="K387" s="2" t="s">
        <v>12</v>
      </c>
      <c r="L387" s="353"/>
    </row>
    <row r="388" spans="1:12" s="252" customFormat="1" ht="25.5" x14ac:dyDescent="0.2">
      <c r="A388" s="354">
        <v>68.3</v>
      </c>
      <c r="B388" s="3" t="s">
        <v>1665</v>
      </c>
      <c r="C388" s="3" t="s">
        <v>621</v>
      </c>
      <c r="D388" s="3" t="s">
        <v>187</v>
      </c>
      <c r="E388" s="3" t="s">
        <v>933</v>
      </c>
      <c r="F388" s="2" t="s">
        <v>11</v>
      </c>
      <c r="G388" s="2" t="s">
        <v>11</v>
      </c>
      <c r="H388" s="2" t="s">
        <v>11</v>
      </c>
      <c r="I388" s="2" t="s">
        <v>11</v>
      </c>
      <c r="J388" s="2" t="s">
        <v>11</v>
      </c>
      <c r="K388" s="2" t="s">
        <v>12</v>
      </c>
      <c r="L388" s="353"/>
    </row>
    <row r="389" spans="1:12" s="252" customFormat="1" ht="38.25" x14ac:dyDescent="0.2">
      <c r="A389" s="354">
        <v>68.400000000000006</v>
      </c>
      <c r="B389" s="3" t="s">
        <v>1666</v>
      </c>
      <c r="C389" s="3" t="s">
        <v>611</v>
      </c>
      <c r="D389" s="3" t="s">
        <v>188</v>
      </c>
      <c r="E389" s="3" t="s">
        <v>933</v>
      </c>
      <c r="F389" s="2" t="s">
        <v>11</v>
      </c>
      <c r="G389" s="2" t="s">
        <v>11</v>
      </c>
      <c r="H389" s="2" t="s">
        <v>11</v>
      </c>
      <c r="I389" s="2" t="s">
        <v>11</v>
      </c>
      <c r="J389" s="2" t="s">
        <v>11</v>
      </c>
      <c r="K389" s="2" t="s">
        <v>12</v>
      </c>
      <c r="L389" s="353"/>
    </row>
    <row r="390" spans="1:12" s="252" customFormat="1" ht="51" x14ac:dyDescent="0.2">
      <c r="A390" s="354">
        <v>69</v>
      </c>
      <c r="B390" s="3" t="s">
        <v>1403</v>
      </c>
      <c r="C390" s="3" t="s">
        <v>678</v>
      </c>
      <c r="D390" s="3" t="s">
        <v>187</v>
      </c>
      <c r="E390" s="3" t="s">
        <v>933</v>
      </c>
      <c r="F390" s="2" t="s">
        <v>11</v>
      </c>
      <c r="G390" s="2" t="s">
        <v>11</v>
      </c>
      <c r="H390" s="2" t="s">
        <v>11</v>
      </c>
      <c r="I390" s="2" t="s">
        <v>11</v>
      </c>
      <c r="J390" s="2" t="s">
        <v>11</v>
      </c>
      <c r="K390" s="2" t="s">
        <v>12</v>
      </c>
      <c r="L390" s="353"/>
    </row>
    <row r="391" spans="1:12" s="252" customFormat="1" ht="38.25" x14ac:dyDescent="0.2">
      <c r="A391" s="354">
        <v>69.099999999999994</v>
      </c>
      <c r="B391" s="3" t="s">
        <v>1667</v>
      </c>
      <c r="C391" s="3" t="s">
        <v>1404</v>
      </c>
      <c r="D391" s="3" t="s">
        <v>187</v>
      </c>
      <c r="E391" s="3" t="s">
        <v>889</v>
      </c>
      <c r="F391" s="2" t="s">
        <v>11</v>
      </c>
      <c r="G391" s="2" t="s">
        <v>11</v>
      </c>
      <c r="H391" s="2" t="s">
        <v>11</v>
      </c>
      <c r="I391" s="2" t="s">
        <v>12</v>
      </c>
      <c r="J391" s="2" t="s">
        <v>12</v>
      </c>
      <c r="K391" s="2" t="s">
        <v>12</v>
      </c>
      <c r="L391" s="353"/>
    </row>
    <row r="392" spans="1:12" s="252" customFormat="1" ht="51" x14ac:dyDescent="0.2">
      <c r="A392" s="354">
        <v>70</v>
      </c>
      <c r="B392" s="3" t="s">
        <v>1835</v>
      </c>
      <c r="C392" s="3" t="s">
        <v>531</v>
      </c>
      <c r="D392" s="3" t="s">
        <v>187</v>
      </c>
      <c r="E392" s="3" t="s">
        <v>933</v>
      </c>
      <c r="F392" s="2" t="s">
        <v>11</v>
      </c>
      <c r="G392" s="2" t="s">
        <v>11</v>
      </c>
      <c r="H392" s="2" t="s">
        <v>11</v>
      </c>
      <c r="I392" s="2" t="s">
        <v>11</v>
      </c>
      <c r="J392" s="2" t="s">
        <v>11</v>
      </c>
      <c r="K392" s="2" t="s">
        <v>12</v>
      </c>
      <c r="L392" s="353"/>
    </row>
    <row r="393" spans="1:12" s="252" customFormat="1" ht="76.5" x14ac:dyDescent="0.2">
      <c r="A393" s="354">
        <v>70.099999999999994</v>
      </c>
      <c r="B393" s="3" t="s">
        <v>1836</v>
      </c>
      <c r="C393" s="3" t="s">
        <v>1406</v>
      </c>
      <c r="D393" s="3" t="s">
        <v>187</v>
      </c>
      <c r="E393" s="3" t="s">
        <v>889</v>
      </c>
      <c r="F393" s="2" t="s">
        <v>11</v>
      </c>
      <c r="G393" s="2" t="s">
        <v>11</v>
      </c>
      <c r="H393" s="2" t="s">
        <v>11</v>
      </c>
      <c r="I393" s="2" t="s">
        <v>12</v>
      </c>
      <c r="J393" s="2" t="s">
        <v>12</v>
      </c>
      <c r="K393" s="2" t="s">
        <v>12</v>
      </c>
      <c r="L393" s="353"/>
    </row>
    <row r="394" spans="1:12" s="252" customFormat="1" ht="38.25" x14ac:dyDescent="0.2">
      <c r="A394" s="354">
        <v>71</v>
      </c>
      <c r="B394" s="3" t="s">
        <v>1668</v>
      </c>
      <c r="C394" s="3" t="s">
        <v>597</v>
      </c>
      <c r="D394" s="3" t="s">
        <v>188</v>
      </c>
      <c r="E394" s="3" t="s">
        <v>933</v>
      </c>
      <c r="F394" s="2" t="s">
        <v>11</v>
      </c>
      <c r="G394" s="2" t="s">
        <v>11</v>
      </c>
      <c r="H394" s="2" t="s">
        <v>11</v>
      </c>
      <c r="I394" s="2" t="s">
        <v>11</v>
      </c>
      <c r="J394" s="2" t="s">
        <v>11</v>
      </c>
      <c r="K394" s="2" t="s">
        <v>12</v>
      </c>
      <c r="L394" s="353"/>
    </row>
    <row r="395" spans="1:12" s="252" customFormat="1" ht="25.5" x14ac:dyDescent="0.2">
      <c r="A395" s="354">
        <v>71.099999999999994</v>
      </c>
      <c r="B395" s="3" t="s">
        <v>1669</v>
      </c>
      <c r="C395" s="3" t="s">
        <v>516</v>
      </c>
      <c r="D395" s="3" t="s">
        <v>188</v>
      </c>
      <c r="E395" s="3" t="s">
        <v>933</v>
      </c>
      <c r="F395" s="2" t="s">
        <v>11</v>
      </c>
      <c r="G395" s="2" t="s">
        <v>11</v>
      </c>
      <c r="H395" s="2" t="s">
        <v>11</v>
      </c>
      <c r="I395" s="2" t="s">
        <v>11</v>
      </c>
      <c r="J395" s="2" t="s">
        <v>11</v>
      </c>
      <c r="K395" s="2" t="s">
        <v>12</v>
      </c>
      <c r="L395" s="353"/>
    </row>
    <row r="396" spans="1:12" s="252" customFormat="1" ht="38.25" x14ac:dyDescent="0.2">
      <c r="A396" s="354">
        <v>71.2</v>
      </c>
      <c r="B396" s="3" t="s">
        <v>1408</v>
      </c>
      <c r="C396" s="3" t="s">
        <v>1409</v>
      </c>
      <c r="D396" s="3" t="s">
        <v>187</v>
      </c>
      <c r="E396" s="3" t="s">
        <v>933</v>
      </c>
      <c r="F396" s="2" t="s">
        <v>11</v>
      </c>
      <c r="G396" s="2" t="s">
        <v>11</v>
      </c>
      <c r="H396" s="2" t="s">
        <v>11</v>
      </c>
      <c r="I396" s="2" t="s">
        <v>11</v>
      </c>
      <c r="J396" s="2" t="s">
        <v>11</v>
      </c>
      <c r="K396" s="2" t="s">
        <v>12</v>
      </c>
      <c r="L396" s="353"/>
    </row>
    <row r="397" spans="1:12" s="252" customFormat="1" ht="25.5" x14ac:dyDescent="0.2">
      <c r="A397" s="354">
        <v>71.3</v>
      </c>
      <c r="B397" s="3" t="s">
        <v>1670</v>
      </c>
      <c r="C397" s="3" t="s">
        <v>597</v>
      </c>
      <c r="D397" s="3" t="s">
        <v>188</v>
      </c>
      <c r="E397" s="3" t="s">
        <v>889</v>
      </c>
      <c r="F397" s="2" t="s">
        <v>11</v>
      </c>
      <c r="G397" s="2" t="s">
        <v>11</v>
      </c>
      <c r="H397" s="2" t="s">
        <v>11</v>
      </c>
      <c r="I397" s="2" t="s">
        <v>12</v>
      </c>
      <c r="J397" s="2" t="s">
        <v>12</v>
      </c>
      <c r="K397" s="2" t="s">
        <v>12</v>
      </c>
      <c r="L397" s="353"/>
    </row>
    <row r="398" spans="1:12" s="252" customFormat="1" ht="25.5" x14ac:dyDescent="0.2">
      <c r="A398" s="354">
        <v>71.400000000000006</v>
      </c>
      <c r="B398" s="3" t="s">
        <v>1671</v>
      </c>
      <c r="C398" s="3" t="s">
        <v>597</v>
      </c>
      <c r="D398" s="3" t="s">
        <v>188</v>
      </c>
      <c r="E398" s="3" t="s">
        <v>933</v>
      </c>
      <c r="F398" s="2" t="s">
        <v>11</v>
      </c>
      <c r="G398" s="2" t="s">
        <v>11</v>
      </c>
      <c r="H398" s="2" t="s">
        <v>11</v>
      </c>
      <c r="I398" s="2" t="s">
        <v>11</v>
      </c>
      <c r="J398" s="2" t="s">
        <v>11</v>
      </c>
      <c r="K398" s="2" t="s">
        <v>12</v>
      </c>
      <c r="L398" s="353"/>
    </row>
    <row r="399" spans="1:12" s="252" customFormat="1" ht="38.25" x14ac:dyDescent="0.2">
      <c r="A399" s="354">
        <v>72</v>
      </c>
      <c r="B399" s="3" t="s">
        <v>1672</v>
      </c>
      <c r="C399" s="3" t="s">
        <v>1411</v>
      </c>
      <c r="D399" s="3"/>
      <c r="E399" s="3" t="s">
        <v>933</v>
      </c>
      <c r="F399" s="2" t="s">
        <v>11</v>
      </c>
      <c r="G399" s="2" t="s">
        <v>11</v>
      </c>
      <c r="H399" s="2" t="s">
        <v>11</v>
      </c>
      <c r="I399" s="2" t="s">
        <v>11</v>
      </c>
      <c r="J399" s="2" t="s">
        <v>11</v>
      </c>
      <c r="K399" s="2" t="s">
        <v>12</v>
      </c>
      <c r="L399" s="353"/>
    </row>
    <row r="400" spans="1:12" s="252" customFormat="1" ht="140.25" x14ac:dyDescent="0.2">
      <c r="A400" s="354">
        <v>72.099999999999994</v>
      </c>
      <c r="B400" s="3" t="s">
        <v>1840</v>
      </c>
      <c r="C400" s="3" t="s">
        <v>1412</v>
      </c>
      <c r="D400" s="3" t="s">
        <v>187</v>
      </c>
      <c r="E400" s="3" t="s">
        <v>933</v>
      </c>
      <c r="F400" s="2" t="s">
        <v>11</v>
      </c>
      <c r="G400" s="2" t="s">
        <v>11</v>
      </c>
      <c r="H400" s="2" t="s">
        <v>11</v>
      </c>
      <c r="I400" s="2" t="s">
        <v>11</v>
      </c>
      <c r="J400" s="2" t="s">
        <v>11</v>
      </c>
      <c r="K400" s="2" t="s">
        <v>12</v>
      </c>
      <c r="L400" s="353"/>
    </row>
    <row r="401" spans="1:12" s="252" customFormat="1" ht="25.5" x14ac:dyDescent="0.2">
      <c r="A401" s="354">
        <v>72.2</v>
      </c>
      <c r="B401" s="3" t="s">
        <v>1673</v>
      </c>
      <c r="C401" s="3" t="s">
        <v>636</v>
      </c>
      <c r="D401" s="3" t="s">
        <v>188</v>
      </c>
      <c r="E401" s="3" t="s">
        <v>933</v>
      </c>
      <c r="F401" s="2" t="s">
        <v>11</v>
      </c>
      <c r="G401" s="2" t="s">
        <v>11</v>
      </c>
      <c r="H401" s="2" t="s">
        <v>11</v>
      </c>
      <c r="I401" s="2" t="s">
        <v>11</v>
      </c>
      <c r="J401" s="2" t="s">
        <v>11</v>
      </c>
      <c r="K401" s="2" t="s">
        <v>12</v>
      </c>
      <c r="L401" s="353"/>
    </row>
    <row r="402" spans="1:12" s="252" customFormat="1" ht="25.5" x14ac:dyDescent="0.2">
      <c r="A402" s="354">
        <v>72.3</v>
      </c>
      <c r="B402" s="3" t="s">
        <v>1674</v>
      </c>
      <c r="C402" s="3" t="s">
        <v>636</v>
      </c>
      <c r="D402" s="3" t="s">
        <v>188</v>
      </c>
      <c r="E402" s="3" t="s">
        <v>933</v>
      </c>
      <c r="F402" s="2" t="s">
        <v>11</v>
      </c>
      <c r="G402" s="2" t="s">
        <v>11</v>
      </c>
      <c r="H402" s="2" t="s">
        <v>11</v>
      </c>
      <c r="I402" s="2" t="s">
        <v>11</v>
      </c>
      <c r="J402" s="2" t="s">
        <v>11</v>
      </c>
      <c r="K402" s="2" t="s">
        <v>12</v>
      </c>
      <c r="L402" s="353"/>
    </row>
    <row r="403" spans="1:12" s="252" customFormat="1" ht="25.5" x14ac:dyDescent="0.2">
      <c r="A403" s="354">
        <v>72.400000000000006</v>
      </c>
      <c r="B403" s="3" t="s">
        <v>1414</v>
      </c>
      <c r="C403" s="3" t="s">
        <v>1415</v>
      </c>
      <c r="D403" s="3" t="s">
        <v>188</v>
      </c>
      <c r="E403" s="3" t="s">
        <v>933</v>
      </c>
      <c r="F403" s="2" t="s">
        <v>970</v>
      </c>
      <c r="G403" s="2" t="s">
        <v>970</v>
      </c>
      <c r="H403" s="2" t="s">
        <v>970</v>
      </c>
      <c r="I403" s="2" t="s">
        <v>970</v>
      </c>
      <c r="J403" s="2" t="s">
        <v>970</v>
      </c>
      <c r="K403" s="2" t="s">
        <v>970</v>
      </c>
      <c r="L403" s="353" t="s">
        <v>2415</v>
      </c>
    </row>
    <row r="404" spans="1:12" s="252" customFormat="1" ht="25.5" x14ac:dyDescent="0.2">
      <c r="A404" s="354">
        <v>72.5</v>
      </c>
      <c r="B404" s="3" t="s">
        <v>1416</v>
      </c>
      <c r="C404" s="3" t="s">
        <v>1417</v>
      </c>
      <c r="D404" s="3" t="s">
        <v>187</v>
      </c>
      <c r="E404" s="3" t="s">
        <v>2167</v>
      </c>
      <c r="F404" s="2" t="s">
        <v>970</v>
      </c>
      <c r="G404" s="2" t="s">
        <v>970</v>
      </c>
      <c r="H404" s="2" t="s">
        <v>970</v>
      </c>
      <c r="I404" s="2" t="s">
        <v>970</v>
      </c>
      <c r="J404" s="2" t="s">
        <v>970</v>
      </c>
      <c r="K404" s="2" t="s">
        <v>970</v>
      </c>
      <c r="L404" s="353" t="s">
        <v>2415</v>
      </c>
    </row>
    <row r="405" spans="1:12" s="252" customFormat="1" ht="25.5" x14ac:dyDescent="0.2">
      <c r="A405" s="354">
        <v>72.599999999999994</v>
      </c>
      <c r="B405" s="3" t="s">
        <v>1418</v>
      </c>
      <c r="C405" s="3" t="s">
        <v>1419</v>
      </c>
      <c r="D405" s="3" t="s">
        <v>187</v>
      </c>
      <c r="E405" s="3" t="s">
        <v>2167</v>
      </c>
      <c r="F405" s="2" t="s">
        <v>970</v>
      </c>
      <c r="G405" s="2" t="s">
        <v>970</v>
      </c>
      <c r="H405" s="2" t="s">
        <v>970</v>
      </c>
      <c r="I405" s="2" t="s">
        <v>970</v>
      </c>
      <c r="J405" s="2" t="s">
        <v>970</v>
      </c>
      <c r="K405" s="2" t="s">
        <v>970</v>
      </c>
      <c r="L405" s="353" t="s">
        <v>2415</v>
      </c>
    </row>
    <row r="406" spans="1:12" s="252" customFormat="1" ht="25.5" x14ac:dyDescent="0.2">
      <c r="A406" s="354">
        <v>72.7</v>
      </c>
      <c r="B406" s="3" t="s">
        <v>1420</v>
      </c>
      <c r="C406" s="3" t="s">
        <v>1421</v>
      </c>
      <c r="D406" s="3" t="s">
        <v>188</v>
      </c>
      <c r="E406" s="3" t="s">
        <v>2167</v>
      </c>
      <c r="F406" s="2" t="s">
        <v>970</v>
      </c>
      <c r="G406" s="2" t="s">
        <v>970</v>
      </c>
      <c r="H406" s="2" t="s">
        <v>970</v>
      </c>
      <c r="I406" s="2" t="s">
        <v>970</v>
      </c>
      <c r="J406" s="2" t="s">
        <v>970</v>
      </c>
      <c r="K406" s="2" t="s">
        <v>970</v>
      </c>
      <c r="L406" s="353" t="s">
        <v>2415</v>
      </c>
    </row>
    <row r="407" spans="1:12" s="252" customFormat="1" ht="51" x14ac:dyDescent="0.2">
      <c r="A407" s="354">
        <v>73</v>
      </c>
      <c r="B407" s="3" t="s">
        <v>1422</v>
      </c>
      <c r="C407" s="3" t="s">
        <v>680</v>
      </c>
      <c r="D407" s="3" t="s">
        <v>187</v>
      </c>
      <c r="E407" s="3" t="s">
        <v>933</v>
      </c>
      <c r="F407" s="2" t="s">
        <v>11</v>
      </c>
      <c r="G407" s="2" t="s">
        <v>11</v>
      </c>
      <c r="H407" s="2" t="s">
        <v>11</v>
      </c>
      <c r="I407" s="2" t="s">
        <v>11</v>
      </c>
      <c r="J407" s="2" t="s">
        <v>11</v>
      </c>
      <c r="K407" s="2" t="s">
        <v>12</v>
      </c>
      <c r="L407" s="353"/>
    </row>
    <row r="408" spans="1:12" s="252" customFormat="1" ht="25.5" x14ac:dyDescent="0.2">
      <c r="A408" s="354">
        <v>74</v>
      </c>
      <c r="B408" s="3" t="s">
        <v>1675</v>
      </c>
      <c r="C408" s="3" t="s">
        <v>562</v>
      </c>
      <c r="D408" s="3" t="s">
        <v>187</v>
      </c>
      <c r="E408" s="3" t="s">
        <v>933</v>
      </c>
      <c r="F408" s="2" t="s">
        <v>11</v>
      </c>
      <c r="G408" s="2" t="s">
        <v>11</v>
      </c>
      <c r="H408" s="2" t="s">
        <v>11</v>
      </c>
      <c r="I408" s="2" t="s">
        <v>11</v>
      </c>
      <c r="J408" s="2" t="s">
        <v>11</v>
      </c>
      <c r="K408" s="2" t="s">
        <v>12</v>
      </c>
      <c r="L408" s="353"/>
    </row>
    <row r="409" spans="1:12" s="252" customFormat="1" ht="25.5" x14ac:dyDescent="0.2">
      <c r="A409" s="354">
        <v>75</v>
      </c>
      <c r="B409" s="3" t="s">
        <v>1676</v>
      </c>
      <c r="C409" s="3" t="s">
        <v>625</v>
      </c>
      <c r="D409" s="3" t="s">
        <v>187</v>
      </c>
      <c r="E409" s="3" t="s">
        <v>1016</v>
      </c>
      <c r="F409" s="2" t="s">
        <v>11</v>
      </c>
      <c r="G409" s="2" t="s">
        <v>11</v>
      </c>
      <c r="H409" s="2" t="s">
        <v>11</v>
      </c>
      <c r="I409" s="2" t="s">
        <v>11</v>
      </c>
      <c r="J409" s="2" t="s">
        <v>11</v>
      </c>
      <c r="K409" s="2" t="s">
        <v>12</v>
      </c>
      <c r="L409" s="353"/>
    </row>
    <row r="410" spans="1:12" s="252" customFormat="1" ht="38.25" x14ac:dyDescent="0.2">
      <c r="A410" s="354">
        <v>75.099999999999994</v>
      </c>
      <c r="B410" s="3" t="s">
        <v>1677</v>
      </c>
      <c r="C410" s="3" t="s">
        <v>1423</v>
      </c>
      <c r="D410" s="3" t="s">
        <v>187</v>
      </c>
      <c r="E410" s="3" t="s">
        <v>889</v>
      </c>
      <c r="F410" s="2" t="s">
        <v>12</v>
      </c>
      <c r="G410" s="2" t="s">
        <v>11</v>
      </c>
      <c r="H410" s="2" t="s">
        <v>11</v>
      </c>
      <c r="I410" s="2" t="s">
        <v>12</v>
      </c>
      <c r="J410" s="2" t="s">
        <v>12</v>
      </c>
      <c r="K410" s="2" t="s">
        <v>12</v>
      </c>
      <c r="L410" s="353" t="s">
        <v>1424</v>
      </c>
    </row>
    <row r="411" spans="1:12" s="252" customFormat="1" ht="25.5" x14ac:dyDescent="0.2">
      <c r="A411" s="354">
        <v>76</v>
      </c>
      <c r="B411" s="3" t="s">
        <v>1678</v>
      </c>
      <c r="C411" s="3" t="s">
        <v>1033</v>
      </c>
      <c r="D411" s="3"/>
      <c r="E411" s="3" t="s">
        <v>888</v>
      </c>
      <c r="F411" s="2" t="s">
        <v>11</v>
      </c>
      <c r="G411" s="2" t="s">
        <v>11</v>
      </c>
      <c r="H411" s="2" t="s">
        <v>11</v>
      </c>
      <c r="I411" s="2" t="s">
        <v>11</v>
      </c>
      <c r="J411" s="2" t="s">
        <v>11</v>
      </c>
      <c r="K411" s="2" t="s">
        <v>11</v>
      </c>
      <c r="L411" s="353"/>
    </row>
    <row r="412" spans="1:12" s="252" customFormat="1" ht="25.5" x14ac:dyDescent="0.2">
      <c r="A412" s="354">
        <v>76.099999999999994</v>
      </c>
      <c r="B412" s="3" t="s">
        <v>1679</v>
      </c>
      <c r="C412" s="3" t="s">
        <v>1425</v>
      </c>
      <c r="D412" s="3" t="s">
        <v>188</v>
      </c>
      <c r="E412" s="3" t="s">
        <v>888</v>
      </c>
      <c r="F412" s="2" t="s">
        <v>11</v>
      </c>
      <c r="G412" s="2" t="s">
        <v>11</v>
      </c>
      <c r="H412" s="2" t="s">
        <v>11</v>
      </c>
      <c r="I412" s="2" t="s">
        <v>11</v>
      </c>
      <c r="J412" s="2" t="s">
        <v>11</v>
      </c>
      <c r="K412" s="2" t="s">
        <v>12</v>
      </c>
      <c r="L412" s="353"/>
    </row>
    <row r="413" spans="1:12" s="252" customFormat="1" ht="38.25" x14ac:dyDescent="0.2">
      <c r="A413" s="354">
        <v>76.2</v>
      </c>
      <c r="B413" s="3" t="s">
        <v>1426</v>
      </c>
      <c r="C413" s="3" t="s">
        <v>1427</v>
      </c>
      <c r="D413" s="3" t="s">
        <v>187</v>
      </c>
      <c r="E413" s="3" t="s">
        <v>888</v>
      </c>
      <c r="F413" s="2" t="s">
        <v>11</v>
      </c>
      <c r="G413" s="2" t="s">
        <v>11</v>
      </c>
      <c r="H413" s="2" t="s">
        <v>11</v>
      </c>
      <c r="I413" s="2" t="s">
        <v>11</v>
      </c>
      <c r="J413" s="2" t="s">
        <v>11</v>
      </c>
      <c r="K413" s="2" t="s">
        <v>12</v>
      </c>
      <c r="L413" s="353"/>
    </row>
    <row r="414" spans="1:12" s="252" customFormat="1" ht="38.25" x14ac:dyDescent="0.2">
      <c r="A414" s="354">
        <v>76.3</v>
      </c>
      <c r="B414" s="3" t="s">
        <v>1428</v>
      </c>
      <c r="C414" s="3" t="s">
        <v>1427</v>
      </c>
      <c r="D414" s="3" t="s">
        <v>187</v>
      </c>
      <c r="E414" s="3" t="s">
        <v>888</v>
      </c>
      <c r="F414" s="2" t="s">
        <v>11</v>
      </c>
      <c r="G414" s="2" t="s">
        <v>11</v>
      </c>
      <c r="H414" s="2" t="s">
        <v>11</v>
      </c>
      <c r="I414" s="2" t="s">
        <v>11</v>
      </c>
      <c r="J414" s="2" t="s">
        <v>11</v>
      </c>
      <c r="K414" s="2" t="s">
        <v>12</v>
      </c>
      <c r="L414" s="353"/>
    </row>
    <row r="415" spans="1:12" s="252" customFormat="1" ht="25.5" x14ac:dyDescent="0.2">
      <c r="A415" s="354">
        <v>77</v>
      </c>
      <c r="B415" s="3" t="s">
        <v>1680</v>
      </c>
      <c r="C415" s="3" t="s">
        <v>619</v>
      </c>
      <c r="D415" s="3" t="s">
        <v>187</v>
      </c>
      <c r="E415" s="3" t="s">
        <v>933</v>
      </c>
      <c r="F415" s="2" t="s">
        <v>11</v>
      </c>
      <c r="G415" s="2" t="s">
        <v>11</v>
      </c>
      <c r="H415" s="2" t="s">
        <v>11</v>
      </c>
      <c r="I415" s="2" t="s">
        <v>11</v>
      </c>
      <c r="J415" s="2" t="s">
        <v>11</v>
      </c>
      <c r="K415" s="2" t="s">
        <v>12</v>
      </c>
      <c r="L415" s="353"/>
    </row>
    <row r="416" spans="1:12" s="252" customFormat="1" ht="25.5" x14ac:dyDescent="0.2">
      <c r="A416" s="354">
        <v>78</v>
      </c>
      <c r="B416" s="3" t="s">
        <v>1681</v>
      </c>
      <c r="C416" s="3" t="s">
        <v>1033</v>
      </c>
      <c r="D416" s="3"/>
      <c r="E416" s="3" t="s">
        <v>2430</v>
      </c>
      <c r="F416" s="2" t="s">
        <v>11</v>
      </c>
      <c r="G416" s="2" t="s">
        <v>11</v>
      </c>
      <c r="H416" s="2" t="s">
        <v>11</v>
      </c>
      <c r="I416" s="2" t="s">
        <v>11</v>
      </c>
      <c r="J416" s="2" t="s">
        <v>11</v>
      </c>
      <c r="K416" s="2" t="s">
        <v>11</v>
      </c>
      <c r="L416" s="353"/>
    </row>
    <row r="417" spans="1:12" s="252" customFormat="1" ht="38.25" x14ac:dyDescent="0.2">
      <c r="A417" s="354">
        <v>78.099999999999994</v>
      </c>
      <c r="B417" s="3" t="s">
        <v>1429</v>
      </c>
      <c r="C417" s="3" t="s">
        <v>1430</v>
      </c>
      <c r="D417" s="3" t="s">
        <v>188</v>
      </c>
      <c r="E417" s="3" t="s">
        <v>2430</v>
      </c>
      <c r="F417" s="2" t="s">
        <v>11</v>
      </c>
      <c r="G417" s="2" t="s">
        <v>11</v>
      </c>
      <c r="H417" s="2" t="s">
        <v>11</v>
      </c>
      <c r="I417" s="2" t="s">
        <v>11</v>
      </c>
      <c r="J417" s="2" t="s">
        <v>11</v>
      </c>
      <c r="K417" s="2" t="s">
        <v>11</v>
      </c>
      <c r="L417" s="353"/>
    </row>
    <row r="418" spans="1:12" s="252" customFormat="1" ht="51" x14ac:dyDescent="0.2">
      <c r="A418" s="354">
        <v>78.2</v>
      </c>
      <c r="B418" s="3" t="s">
        <v>1682</v>
      </c>
      <c r="C418" s="3" t="s">
        <v>1430</v>
      </c>
      <c r="D418" s="3" t="s">
        <v>187</v>
      </c>
      <c r="E418" s="3" t="s">
        <v>2430</v>
      </c>
      <c r="F418" s="2" t="s">
        <v>11</v>
      </c>
      <c r="G418" s="2" t="s">
        <v>11</v>
      </c>
      <c r="H418" s="2" t="s">
        <v>11</v>
      </c>
      <c r="I418" s="2" t="s">
        <v>11</v>
      </c>
      <c r="J418" s="2" t="s">
        <v>11</v>
      </c>
      <c r="K418" s="2" t="s">
        <v>11</v>
      </c>
      <c r="L418" s="353"/>
    </row>
    <row r="419" spans="1:12" s="252" customFormat="1" ht="38.25" x14ac:dyDescent="0.2">
      <c r="A419" s="354">
        <v>78.3</v>
      </c>
      <c r="B419" s="3" t="s">
        <v>1431</v>
      </c>
      <c r="C419" s="3" t="s">
        <v>1430</v>
      </c>
      <c r="D419" s="3" t="s">
        <v>187</v>
      </c>
      <c r="E419" s="3" t="s">
        <v>2430</v>
      </c>
      <c r="F419" s="2" t="s">
        <v>11</v>
      </c>
      <c r="G419" s="2" t="s">
        <v>11</v>
      </c>
      <c r="H419" s="2" t="s">
        <v>11</v>
      </c>
      <c r="I419" s="2" t="s">
        <v>11</v>
      </c>
      <c r="J419" s="2" t="s">
        <v>11</v>
      </c>
      <c r="K419" s="2" t="s">
        <v>11</v>
      </c>
      <c r="L419" s="353"/>
    </row>
    <row r="420" spans="1:12" s="252" customFormat="1" ht="63.75" x14ac:dyDescent="0.2">
      <c r="A420" s="354">
        <v>78.400000000000006</v>
      </c>
      <c r="B420" s="3" t="s">
        <v>1683</v>
      </c>
      <c r="C420" s="3" t="s">
        <v>1430</v>
      </c>
      <c r="D420" s="3" t="s">
        <v>187</v>
      </c>
      <c r="E420" s="3" t="s">
        <v>2430</v>
      </c>
      <c r="F420" s="2" t="s">
        <v>11</v>
      </c>
      <c r="G420" s="2" t="s">
        <v>11</v>
      </c>
      <c r="H420" s="2" t="s">
        <v>11</v>
      </c>
      <c r="I420" s="2" t="s">
        <v>11</v>
      </c>
      <c r="J420" s="2" t="s">
        <v>11</v>
      </c>
      <c r="K420" s="2" t="s">
        <v>12</v>
      </c>
      <c r="L420" s="353"/>
    </row>
    <row r="421" spans="1:12" s="252" customFormat="1" ht="38.25" x14ac:dyDescent="0.2">
      <c r="A421" s="354">
        <v>78.5</v>
      </c>
      <c r="B421" s="3" t="s">
        <v>1432</v>
      </c>
      <c r="C421" s="3" t="s">
        <v>1430</v>
      </c>
      <c r="D421" s="3" t="s">
        <v>188</v>
      </c>
      <c r="E421" s="3" t="s">
        <v>2430</v>
      </c>
      <c r="F421" s="2" t="s">
        <v>11</v>
      </c>
      <c r="G421" s="2" t="s">
        <v>11</v>
      </c>
      <c r="H421" s="2" t="s">
        <v>11</v>
      </c>
      <c r="I421" s="2" t="s">
        <v>11</v>
      </c>
      <c r="J421" s="2" t="s">
        <v>11</v>
      </c>
      <c r="K421" s="2" t="s">
        <v>12</v>
      </c>
      <c r="L421" s="353"/>
    </row>
    <row r="422" spans="1:12" s="252" customFormat="1" ht="25.5" x14ac:dyDescent="0.2">
      <c r="A422" s="354">
        <v>79</v>
      </c>
      <c r="B422" s="3" t="s">
        <v>1684</v>
      </c>
      <c r="C422" s="3" t="s">
        <v>1023</v>
      </c>
      <c r="D422" s="3" t="s">
        <v>187</v>
      </c>
      <c r="E422" s="3" t="s">
        <v>377</v>
      </c>
      <c r="F422" s="2" t="s">
        <v>11</v>
      </c>
      <c r="G422" s="2" t="s">
        <v>11</v>
      </c>
      <c r="H422" s="2" t="s">
        <v>11</v>
      </c>
      <c r="I422" s="2" t="s">
        <v>11</v>
      </c>
      <c r="J422" s="2" t="s">
        <v>11</v>
      </c>
      <c r="K422" s="2" t="s">
        <v>12</v>
      </c>
      <c r="L422" s="353"/>
    </row>
    <row r="423" spans="1:12" s="252" customFormat="1" ht="25.5" x14ac:dyDescent="0.2">
      <c r="A423" s="354">
        <v>79.099999999999994</v>
      </c>
      <c r="B423" s="3" t="s">
        <v>1685</v>
      </c>
      <c r="C423" s="3" t="s">
        <v>516</v>
      </c>
      <c r="D423" s="3" t="s">
        <v>188</v>
      </c>
      <c r="E423" s="3" t="s">
        <v>933</v>
      </c>
      <c r="F423" s="2" t="s">
        <v>11</v>
      </c>
      <c r="G423" s="2" t="s">
        <v>11</v>
      </c>
      <c r="H423" s="2" t="s">
        <v>11</v>
      </c>
      <c r="I423" s="2" t="s">
        <v>11</v>
      </c>
      <c r="J423" s="2" t="s">
        <v>11</v>
      </c>
      <c r="K423" s="2" t="s">
        <v>12</v>
      </c>
      <c r="L423" s="353"/>
    </row>
    <row r="424" spans="1:12" s="252" customFormat="1" ht="25.5" x14ac:dyDescent="0.2">
      <c r="A424" s="354">
        <v>79.2</v>
      </c>
      <c r="B424" s="3" t="s">
        <v>1686</v>
      </c>
      <c r="C424" s="3" t="s">
        <v>1433</v>
      </c>
      <c r="D424" s="3" t="s">
        <v>187</v>
      </c>
      <c r="E424" s="3" t="s">
        <v>889</v>
      </c>
      <c r="F424" s="2" t="s">
        <v>11</v>
      </c>
      <c r="G424" s="2" t="s">
        <v>11</v>
      </c>
      <c r="H424" s="2" t="s">
        <v>11</v>
      </c>
      <c r="I424" s="2" t="s">
        <v>11</v>
      </c>
      <c r="J424" s="2" t="s">
        <v>11</v>
      </c>
      <c r="K424" s="2" t="s">
        <v>12</v>
      </c>
      <c r="L424" s="353"/>
    </row>
    <row r="425" spans="1:12" s="252" customFormat="1" ht="25.5" x14ac:dyDescent="0.2">
      <c r="A425" s="354">
        <v>80</v>
      </c>
      <c r="B425" s="3" t="s">
        <v>1687</v>
      </c>
      <c r="C425" s="3" t="s">
        <v>267</v>
      </c>
      <c r="D425" s="3" t="s">
        <v>187</v>
      </c>
      <c r="E425" s="3" t="s">
        <v>933</v>
      </c>
      <c r="F425" s="2" t="s">
        <v>11</v>
      </c>
      <c r="G425" s="2" t="s">
        <v>11</v>
      </c>
      <c r="H425" s="2" t="s">
        <v>11</v>
      </c>
      <c r="I425" s="2" t="s">
        <v>11</v>
      </c>
      <c r="J425" s="2" t="s">
        <v>11</v>
      </c>
      <c r="K425" s="2" t="s">
        <v>12</v>
      </c>
      <c r="L425" s="353"/>
    </row>
    <row r="426" spans="1:12" s="252" customFormat="1" ht="38.25" x14ac:dyDescent="0.2">
      <c r="A426" s="354">
        <v>80.099999999999994</v>
      </c>
      <c r="B426" s="3" t="s">
        <v>1688</v>
      </c>
      <c r="C426" s="3" t="s">
        <v>294</v>
      </c>
      <c r="D426" s="3" t="s">
        <v>187</v>
      </c>
      <c r="E426" s="3" t="s">
        <v>934</v>
      </c>
      <c r="F426" s="2" t="s">
        <v>11</v>
      </c>
      <c r="G426" s="2" t="s">
        <v>11</v>
      </c>
      <c r="H426" s="2" t="s">
        <v>11</v>
      </c>
      <c r="I426" s="2" t="s">
        <v>12</v>
      </c>
      <c r="J426" s="2" t="s">
        <v>12</v>
      </c>
      <c r="K426" s="2" t="s">
        <v>12</v>
      </c>
      <c r="L426" s="353"/>
    </row>
    <row r="427" spans="1:12" s="252" customFormat="1" ht="38.25" x14ac:dyDescent="0.2">
      <c r="A427" s="354">
        <v>80.2</v>
      </c>
      <c r="B427" s="3" t="s">
        <v>2146</v>
      </c>
      <c r="C427" s="3" t="s">
        <v>294</v>
      </c>
      <c r="D427" s="3" t="s">
        <v>187</v>
      </c>
      <c r="E427" s="3" t="s">
        <v>934</v>
      </c>
      <c r="F427" s="2" t="s">
        <v>11</v>
      </c>
      <c r="G427" s="2" t="s">
        <v>11</v>
      </c>
      <c r="H427" s="2" t="s">
        <v>11</v>
      </c>
      <c r="I427" s="2" t="s">
        <v>12</v>
      </c>
      <c r="J427" s="2" t="s">
        <v>12</v>
      </c>
      <c r="K427" s="2" t="s">
        <v>12</v>
      </c>
      <c r="L427" s="353"/>
    </row>
    <row r="428" spans="1:12" s="252" customFormat="1" ht="38.25" x14ac:dyDescent="0.2">
      <c r="A428" s="354">
        <v>80.3</v>
      </c>
      <c r="B428" s="3" t="s">
        <v>2147</v>
      </c>
      <c r="C428" s="3" t="s">
        <v>294</v>
      </c>
      <c r="D428" s="3" t="s">
        <v>187</v>
      </c>
      <c r="E428" s="3" t="s">
        <v>934</v>
      </c>
      <c r="F428" s="2" t="s">
        <v>11</v>
      </c>
      <c r="G428" s="2" t="s">
        <v>11</v>
      </c>
      <c r="H428" s="2" t="s">
        <v>11</v>
      </c>
      <c r="I428" s="2" t="s">
        <v>12</v>
      </c>
      <c r="J428" s="2" t="s">
        <v>12</v>
      </c>
      <c r="K428" s="2" t="s">
        <v>12</v>
      </c>
      <c r="L428" s="353"/>
    </row>
    <row r="429" spans="1:12" s="252" customFormat="1" ht="38.25" x14ac:dyDescent="0.2">
      <c r="A429" s="354">
        <v>81</v>
      </c>
      <c r="B429" s="3" t="s">
        <v>1434</v>
      </c>
      <c r="C429" s="3" t="s">
        <v>1435</v>
      </c>
      <c r="D429" s="3" t="s">
        <v>188</v>
      </c>
      <c r="E429" s="3" t="s">
        <v>1016</v>
      </c>
      <c r="F429" s="2" t="s">
        <v>11</v>
      </c>
      <c r="G429" s="2" t="s">
        <v>11</v>
      </c>
      <c r="H429" s="2" t="s">
        <v>11</v>
      </c>
      <c r="I429" s="2" t="s">
        <v>11</v>
      </c>
      <c r="J429" s="2" t="s">
        <v>11</v>
      </c>
      <c r="K429" s="2" t="s">
        <v>11</v>
      </c>
      <c r="L429" s="353"/>
    </row>
    <row r="430" spans="1:12" s="252" customFormat="1" ht="51" x14ac:dyDescent="0.2">
      <c r="A430" s="354">
        <v>82</v>
      </c>
      <c r="B430" s="3" t="s">
        <v>2148</v>
      </c>
      <c r="C430" s="3" t="s">
        <v>294</v>
      </c>
      <c r="D430" s="3" t="s">
        <v>187</v>
      </c>
      <c r="E430" s="3" t="s">
        <v>934</v>
      </c>
      <c r="F430" s="2" t="s">
        <v>11</v>
      </c>
      <c r="G430" s="2" t="s">
        <v>11</v>
      </c>
      <c r="H430" s="2" t="s">
        <v>11</v>
      </c>
      <c r="I430" s="2" t="s">
        <v>12</v>
      </c>
      <c r="J430" s="2" t="s">
        <v>12</v>
      </c>
      <c r="K430" s="2" t="s">
        <v>12</v>
      </c>
      <c r="L430" s="353"/>
    </row>
    <row r="431" spans="1:12" s="252" customFormat="1" ht="38.25" x14ac:dyDescent="0.2">
      <c r="A431" s="354">
        <v>82.1</v>
      </c>
      <c r="B431" s="3" t="s">
        <v>2149</v>
      </c>
      <c r="C431" s="3" t="s">
        <v>294</v>
      </c>
      <c r="D431" s="3" t="s">
        <v>187</v>
      </c>
      <c r="E431" s="3" t="s">
        <v>934</v>
      </c>
      <c r="F431" s="2" t="s">
        <v>11</v>
      </c>
      <c r="G431" s="2" t="s">
        <v>11</v>
      </c>
      <c r="H431" s="2" t="s">
        <v>11</v>
      </c>
      <c r="I431" s="2" t="s">
        <v>12</v>
      </c>
      <c r="J431" s="2" t="s">
        <v>12</v>
      </c>
      <c r="K431" s="2" t="s">
        <v>12</v>
      </c>
      <c r="L431" s="353"/>
    </row>
    <row r="432" spans="1:12" s="252" customFormat="1" ht="38.25" x14ac:dyDescent="0.2">
      <c r="A432" s="354">
        <v>82.2</v>
      </c>
      <c r="B432" s="3" t="s">
        <v>2150</v>
      </c>
      <c r="C432" s="3" t="s">
        <v>294</v>
      </c>
      <c r="D432" s="3" t="s">
        <v>187</v>
      </c>
      <c r="E432" s="3" t="s">
        <v>934</v>
      </c>
      <c r="F432" s="2" t="s">
        <v>11</v>
      </c>
      <c r="G432" s="2" t="s">
        <v>11</v>
      </c>
      <c r="H432" s="2" t="s">
        <v>11</v>
      </c>
      <c r="I432" s="2" t="s">
        <v>12</v>
      </c>
      <c r="J432" s="2" t="s">
        <v>12</v>
      </c>
      <c r="K432" s="2" t="s">
        <v>12</v>
      </c>
      <c r="L432" s="353"/>
    </row>
    <row r="433" spans="1:12" s="252" customFormat="1" ht="38.25" x14ac:dyDescent="0.2">
      <c r="A433" s="354">
        <v>83</v>
      </c>
      <c r="B433" s="3" t="s">
        <v>1689</v>
      </c>
      <c r="C433" s="3" t="s">
        <v>294</v>
      </c>
      <c r="D433" s="3" t="s">
        <v>187</v>
      </c>
      <c r="E433" s="3" t="s">
        <v>934</v>
      </c>
      <c r="F433" s="2" t="s">
        <v>11</v>
      </c>
      <c r="G433" s="2" t="s">
        <v>11</v>
      </c>
      <c r="H433" s="2" t="s">
        <v>11</v>
      </c>
      <c r="I433" s="2" t="s">
        <v>12</v>
      </c>
      <c r="J433" s="2" t="s">
        <v>12</v>
      </c>
      <c r="K433" s="2" t="s">
        <v>12</v>
      </c>
      <c r="L433" s="353" t="s">
        <v>2231</v>
      </c>
    </row>
    <row r="434" spans="1:12" s="252" customFormat="1" ht="51" x14ac:dyDescent="0.2">
      <c r="A434" s="354">
        <v>83.1</v>
      </c>
      <c r="B434" s="3" t="s">
        <v>1690</v>
      </c>
      <c r="C434" s="3" t="s">
        <v>294</v>
      </c>
      <c r="D434" s="3" t="s">
        <v>187</v>
      </c>
      <c r="E434" s="3" t="s">
        <v>934</v>
      </c>
      <c r="F434" s="2" t="s">
        <v>11</v>
      </c>
      <c r="G434" s="2" t="s">
        <v>11</v>
      </c>
      <c r="H434" s="2" t="s">
        <v>11</v>
      </c>
      <c r="I434" s="2" t="s">
        <v>12</v>
      </c>
      <c r="J434" s="2" t="s">
        <v>12</v>
      </c>
      <c r="K434" s="2" t="s">
        <v>12</v>
      </c>
      <c r="L434" s="353" t="s">
        <v>2231</v>
      </c>
    </row>
    <row r="435" spans="1:12" s="252" customFormat="1" ht="38.25" x14ac:dyDescent="0.2">
      <c r="A435" s="354">
        <v>83.2</v>
      </c>
      <c r="B435" s="3" t="s">
        <v>1691</v>
      </c>
      <c r="C435" s="3" t="s">
        <v>294</v>
      </c>
      <c r="D435" s="3" t="s">
        <v>187</v>
      </c>
      <c r="E435" s="3" t="s">
        <v>934</v>
      </c>
      <c r="F435" s="2" t="s">
        <v>11</v>
      </c>
      <c r="G435" s="2" t="s">
        <v>11</v>
      </c>
      <c r="H435" s="2" t="s">
        <v>11</v>
      </c>
      <c r="I435" s="2" t="s">
        <v>12</v>
      </c>
      <c r="J435" s="2" t="s">
        <v>12</v>
      </c>
      <c r="K435" s="2" t="s">
        <v>12</v>
      </c>
      <c r="L435" s="353" t="s">
        <v>2231</v>
      </c>
    </row>
    <row r="436" spans="1:12" s="252" customFormat="1" ht="38.25" x14ac:dyDescent="0.2">
      <c r="A436" s="354">
        <v>84</v>
      </c>
      <c r="B436" s="3" t="s">
        <v>2157</v>
      </c>
      <c r="C436" s="3" t="s">
        <v>1436</v>
      </c>
      <c r="D436" s="3" t="s">
        <v>187</v>
      </c>
      <c r="E436" s="3" t="s">
        <v>934</v>
      </c>
      <c r="F436" s="2" t="s">
        <v>11</v>
      </c>
      <c r="G436" s="2" t="s">
        <v>11</v>
      </c>
      <c r="H436" s="2" t="s">
        <v>11</v>
      </c>
      <c r="I436" s="2" t="s">
        <v>12</v>
      </c>
      <c r="J436" s="2" t="s">
        <v>12</v>
      </c>
      <c r="K436" s="2" t="s">
        <v>12</v>
      </c>
      <c r="L436" s="353"/>
    </row>
    <row r="437" spans="1:12" s="252" customFormat="1" ht="51" x14ac:dyDescent="0.2">
      <c r="A437" s="354">
        <v>84.1</v>
      </c>
      <c r="B437" s="3" t="s">
        <v>2156</v>
      </c>
      <c r="C437" s="3" t="s">
        <v>1437</v>
      </c>
      <c r="D437" s="3" t="s">
        <v>188</v>
      </c>
      <c r="E437" s="3" t="s">
        <v>934</v>
      </c>
      <c r="F437" s="2" t="s">
        <v>11</v>
      </c>
      <c r="G437" s="2" t="s">
        <v>11</v>
      </c>
      <c r="H437" s="2" t="s">
        <v>11</v>
      </c>
      <c r="I437" s="2" t="s">
        <v>12</v>
      </c>
      <c r="J437" s="2" t="s">
        <v>12</v>
      </c>
      <c r="K437" s="2" t="s">
        <v>12</v>
      </c>
      <c r="L437" s="353"/>
    </row>
    <row r="438" spans="1:12" s="252" customFormat="1" ht="38.25" x14ac:dyDescent="0.2">
      <c r="A438" s="354">
        <v>84.2</v>
      </c>
      <c r="B438" s="3" t="s">
        <v>2155</v>
      </c>
      <c r="C438" s="3" t="s">
        <v>1437</v>
      </c>
      <c r="D438" s="3" t="s">
        <v>188</v>
      </c>
      <c r="E438" s="3" t="s">
        <v>934</v>
      </c>
      <c r="F438" s="2" t="s">
        <v>11</v>
      </c>
      <c r="G438" s="2" t="s">
        <v>12</v>
      </c>
      <c r="H438" s="2" t="s">
        <v>12</v>
      </c>
      <c r="I438" s="2" t="s">
        <v>12</v>
      </c>
      <c r="J438" s="2" t="s">
        <v>12</v>
      </c>
      <c r="K438" s="2" t="s">
        <v>12</v>
      </c>
      <c r="L438" s="353"/>
    </row>
    <row r="439" spans="1:12" s="252" customFormat="1" ht="51" x14ac:dyDescent="0.2">
      <c r="A439" s="354">
        <v>84.3</v>
      </c>
      <c r="B439" s="3" t="s">
        <v>2158</v>
      </c>
      <c r="C439" s="3" t="s">
        <v>1437</v>
      </c>
      <c r="D439" s="3" t="s">
        <v>187</v>
      </c>
      <c r="E439" s="3" t="s">
        <v>934</v>
      </c>
      <c r="F439" s="2" t="s">
        <v>11</v>
      </c>
      <c r="G439" s="2" t="s">
        <v>12</v>
      </c>
      <c r="H439" s="2" t="s">
        <v>12</v>
      </c>
      <c r="I439" s="2" t="s">
        <v>12</v>
      </c>
      <c r="J439" s="2" t="s">
        <v>12</v>
      </c>
      <c r="K439" s="2" t="s">
        <v>12</v>
      </c>
      <c r="L439" s="353"/>
    </row>
    <row r="440" spans="1:12" s="252" customFormat="1" ht="63.75" x14ac:dyDescent="0.2">
      <c r="A440" s="354">
        <v>84.4</v>
      </c>
      <c r="B440" s="3" t="s">
        <v>2159</v>
      </c>
      <c r="C440" s="3" t="s">
        <v>1438</v>
      </c>
      <c r="D440" s="3" t="s">
        <v>187</v>
      </c>
      <c r="E440" s="3" t="s">
        <v>934</v>
      </c>
      <c r="F440" s="2" t="s">
        <v>11</v>
      </c>
      <c r="G440" s="2" t="s">
        <v>12</v>
      </c>
      <c r="H440" s="2" t="s">
        <v>12</v>
      </c>
      <c r="I440" s="2" t="s">
        <v>12</v>
      </c>
      <c r="J440" s="2" t="s">
        <v>12</v>
      </c>
      <c r="K440" s="2" t="s">
        <v>12</v>
      </c>
      <c r="L440" s="353"/>
    </row>
    <row r="441" spans="1:12" s="252" customFormat="1" ht="63.75" x14ac:dyDescent="0.2">
      <c r="A441" s="354">
        <v>84.5</v>
      </c>
      <c r="B441" s="3" t="s">
        <v>2160</v>
      </c>
      <c r="C441" s="3" t="s">
        <v>1439</v>
      </c>
      <c r="D441" s="3" t="s">
        <v>187</v>
      </c>
      <c r="E441" s="3" t="s">
        <v>934</v>
      </c>
      <c r="F441" s="2" t="s">
        <v>11</v>
      </c>
      <c r="G441" s="2" t="s">
        <v>12</v>
      </c>
      <c r="H441" s="2" t="s">
        <v>12</v>
      </c>
      <c r="I441" s="2" t="s">
        <v>12</v>
      </c>
      <c r="J441" s="2" t="s">
        <v>12</v>
      </c>
      <c r="K441" s="2" t="s">
        <v>12</v>
      </c>
      <c r="L441" s="353"/>
    </row>
    <row r="442" spans="1:12" s="252" customFormat="1" ht="38.25" x14ac:dyDescent="0.2">
      <c r="A442" s="354">
        <v>84.6</v>
      </c>
      <c r="B442" s="3" t="s">
        <v>1692</v>
      </c>
      <c r="C442" s="3" t="s">
        <v>628</v>
      </c>
      <c r="D442" s="3" t="s">
        <v>187</v>
      </c>
      <c r="E442" s="3" t="s">
        <v>934</v>
      </c>
      <c r="F442" s="2" t="s">
        <v>11</v>
      </c>
      <c r="G442" s="2" t="s">
        <v>12</v>
      </c>
      <c r="H442" s="2" t="s">
        <v>12</v>
      </c>
      <c r="I442" s="2" t="s">
        <v>12</v>
      </c>
      <c r="J442" s="2" t="s">
        <v>12</v>
      </c>
      <c r="K442" s="2" t="s">
        <v>12</v>
      </c>
      <c r="L442" s="353"/>
    </row>
    <row r="443" spans="1:12" s="252" customFormat="1" ht="25.5" x14ac:dyDescent="0.2">
      <c r="A443" s="354">
        <v>85</v>
      </c>
      <c r="B443" s="3" t="s">
        <v>1693</v>
      </c>
      <c r="C443" s="3" t="s">
        <v>267</v>
      </c>
      <c r="D443" s="3" t="s">
        <v>187</v>
      </c>
      <c r="E443" s="3" t="s">
        <v>935</v>
      </c>
      <c r="F443" s="2" t="s">
        <v>11</v>
      </c>
      <c r="G443" s="2" t="s">
        <v>11</v>
      </c>
      <c r="H443" s="2" t="s">
        <v>11</v>
      </c>
      <c r="I443" s="2" t="s">
        <v>11</v>
      </c>
      <c r="J443" s="2" t="s">
        <v>11</v>
      </c>
      <c r="K443" s="2" t="s">
        <v>11</v>
      </c>
      <c r="L443" s="353"/>
    </row>
    <row r="444" spans="1:12" s="252" customFormat="1" ht="38.25" x14ac:dyDescent="0.2">
      <c r="A444" s="354">
        <v>85.1</v>
      </c>
      <c r="B444" s="3" t="s">
        <v>1441</v>
      </c>
      <c r="C444" s="3" t="s">
        <v>1442</v>
      </c>
      <c r="D444" s="3" t="s">
        <v>187</v>
      </c>
      <c r="E444" s="3" t="s">
        <v>935</v>
      </c>
      <c r="F444" s="2" t="s">
        <v>11</v>
      </c>
      <c r="G444" s="2" t="s">
        <v>11</v>
      </c>
      <c r="H444" s="2" t="s">
        <v>11</v>
      </c>
      <c r="I444" s="2" t="s">
        <v>11</v>
      </c>
      <c r="J444" s="2" t="s">
        <v>11</v>
      </c>
      <c r="K444" s="2" t="s">
        <v>11</v>
      </c>
      <c r="L444" s="353"/>
    </row>
    <row r="445" spans="1:12" s="252" customFormat="1" ht="38.25" x14ac:dyDescent="0.2">
      <c r="A445" s="354">
        <v>85.2</v>
      </c>
      <c r="B445" s="3" t="s">
        <v>2431</v>
      </c>
      <c r="C445" s="3" t="s">
        <v>1444</v>
      </c>
      <c r="D445" s="3" t="s">
        <v>187</v>
      </c>
      <c r="E445" s="3" t="s">
        <v>935</v>
      </c>
      <c r="F445" s="2" t="s">
        <v>11</v>
      </c>
      <c r="G445" s="2" t="s">
        <v>11</v>
      </c>
      <c r="H445" s="2" t="s">
        <v>11</v>
      </c>
      <c r="I445" s="2" t="s">
        <v>11</v>
      </c>
      <c r="J445" s="2" t="s">
        <v>11</v>
      </c>
      <c r="K445" s="2" t="s">
        <v>11</v>
      </c>
      <c r="L445" s="353"/>
    </row>
    <row r="446" spans="1:12" s="252" customFormat="1" ht="38.25" x14ac:dyDescent="0.2">
      <c r="A446" s="354">
        <v>85.3</v>
      </c>
      <c r="B446" s="3" t="s">
        <v>1447</v>
      </c>
      <c r="C446" s="3" t="s">
        <v>1444</v>
      </c>
      <c r="D446" s="3" t="s">
        <v>187</v>
      </c>
      <c r="E446" s="3" t="s">
        <v>935</v>
      </c>
      <c r="F446" s="2" t="s">
        <v>12</v>
      </c>
      <c r="G446" s="2" t="s">
        <v>11</v>
      </c>
      <c r="H446" s="2" t="s">
        <v>11</v>
      </c>
      <c r="I446" s="2" t="s">
        <v>12</v>
      </c>
      <c r="J446" s="2" t="s">
        <v>12</v>
      </c>
      <c r="K446" s="2" t="s">
        <v>12</v>
      </c>
      <c r="L446" s="353"/>
    </row>
    <row r="447" spans="1:12" s="252" customFormat="1" ht="38.25" x14ac:dyDescent="0.2">
      <c r="A447" s="354">
        <v>85.4</v>
      </c>
      <c r="B447" s="3" t="s">
        <v>1449</v>
      </c>
      <c r="C447" s="3" t="s">
        <v>1450</v>
      </c>
      <c r="D447" s="3" t="s">
        <v>187</v>
      </c>
      <c r="E447" s="3" t="s">
        <v>935</v>
      </c>
      <c r="F447" s="2" t="s">
        <v>11</v>
      </c>
      <c r="G447" s="2" t="s">
        <v>11</v>
      </c>
      <c r="H447" s="2" t="s">
        <v>11</v>
      </c>
      <c r="I447" s="2" t="s">
        <v>11</v>
      </c>
      <c r="J447" s="2" t="s">
        <v>11</v>
      </c>
      <c r="K447" s="2" t="s">
        <v>12</v>
      </c>
      <c r="L447" s="353"/>
    </row>
    <row r="448" spans="1:12" s="252" customFormat="1" ht="38.25" x14ac:dyDescent="0.2">
      <c r="A448" s="354">
        <v>85.5</v>
      </c>
      <c r="B448" s="3" t="s">
        <v>1452</v>
      </c>
      <c r="C448" s="3" t="s">
        <v>1450</v>
      </c>
      <c r="D448" s="3" t="s">
        <v>188</v>
      </c>
      <c r="E448" s="3" t="s">
        <v>935</v>
      </c>
      <c r="F448" s="2" t="s">
        <v>11</v>
      </c>
      <c r="G448" s="2" t="s">
        <v>11</v>
      </c>
      <c r="H448" s="2" t="s">
        <v>11</v>
      </c>
      <c r="I448" s="2" t="s">
        <v>11</v>
      </c>
      <c r="J448" s="2" t="s">
        <v>11</v>
      </c>
      <c r="K448" s="2" t="s">
        <v>11</v>
      </c>
      <c r="L448" s="353"/>
    </row>
    <row r="449" spans="1:12" s="252" customFormat="1" ht="38.25" x14ac:dyDescent="0.2">
      <c r="A449" s="354">
        <v>85.6</v>
      </c>
      <c r="B449" s="3" t="s">
        <v>1454</v>
      </c>
      <c r="C449" s="3" t="s">
        <v>1450</v>
      </c>
      <c r="D449" s="3" t="s">
        <v>187</v>
      </c>
      <c r="E449" s="3" t="s">
        <v>935</v>
      </c>
      <c r="F449" s="2" t="s">
        <v>11</v>
      </c>
      <c r="G449" s="2" t="s">
        <v>11</v>
      </c>
      <c r="H449" s="2" t="s">
        <v>11</v>
      </c>
      <c r="I449" s="2" t="s">
        <v>11</v>
      </c>
      <c r="J449" s="2" t="s">
        <v>11</v>
      </c>
      <c r="K449" s="2" t="s">
        <v>11</v>
      </c>
      <c r="L449" s="353"/>
    </row>
    <row r="450" spans="1:12" s="252" customFormat="1" ht="38.25" x14ac:dyDescent="0.2">
      <c r="A450" s="354">
        <v>85.7</v>
      </c>
      <c r="B450" s="3" t="s">
        <v>1455</v>
      </c>
      <c r="C450" s="3" t="s">
        <v>1442</v>
      </c>
      <c r="D450" s="3" t="s">
        <v>188</v>
      </c>
      <c r="E450" s="3" t="s">
        <v>935</v>
      </c>
      <c r="F450" s="2" t="s">
        <v>11</v>
      </c>
      <c r="G450" s="2" t="s">
        <v>11</v>
      </c>
      <c r="H450" s="2" t="s">
        <v>11</v>
      </c>
      <c r="I450" s="2" t="s">
        <v>11</v>
      </c>
      <c r="J450" s="2" t="s">
        <v>11</v>
      </c>
      <c r="K450" s="2" t="s">
        <v>11</v>
      </c>
      <c r="L450" s="353"/>
    </row>
    <row r="451" spans="1:12" s="252" customFormat="1" ht="38.25" x14ac:dyDescent="0.2">
      <c r="A451" s="354">
        <v>85.8</v>
      </c>
      <c r="B451" s="3" t="s">
        <v>1456</v>
      </c>
      <c r="C451" s="3" t="s">
        <v>1442</v>
      </c>
      <c r="D451" s="3" t="s">
        <v>188</v>
      </c>
      <c r="E451" s="3" t="s">
        <v>935</v>
      </c>
      <c r="F451" s="2" t="s">
        <v>12</v>
      </c>
      <c r="G451" s="2" t="s">
        <v>11</v>
      </c>
      <c r="H451" s="2" t="s">
        <v>11</v>
      </c>
      <c r="I451" s="2" t="s">
        <v>11</v>
      </c>
      <c r="J451" s="2" t="s">
        <v>11</v>
      </c>
      <c r="K451" s="2" t="s">
        <v>11</v>
      </c>
      <c r="L451" s="353"/>
    </row>
    <row r="452" spans="1:12" s="252" customFormat="1" ht="38.25" x14ac:dyDescent="0.2">
      <c r="A452" s="354">
        <v>85.9</v>
      </c>
      <c r="B452" s="3" t="s">
        <v>1457</v>
      </c>
      <c r="C452" s="3" t="s">
        <v>1458</v>
      </c>
      <c r="D452" s="3" t="s">
        <v>188</v>
      </c>
      <c r="E452" s="3" t="s">
        <v>888</v>
      </c>
      <c r="F452" s="2" t="s">
        <v>12</v>
      </c>
      <c r="G452" s="2" t="s">
        <v>11</v>
      </c>
      <c r="H452" s="2" t="s">
        <v>11</v>
      </c>
      <c r="I452" s="2" t="s">
        <v>11</v>
      </c>
      <c r="J452" s="2" t="s">
        <v>11</v>
      </c>
      <c r="K452" s="2" t="s">
        <v>11</v>
      </c>
      <c r="L452" s="353"/>
    </row>
    <row r="453" spans="1:12" s="252" customFormat="1" ht="89.25" x14ac:dyDescent="0.2">
      <c r="A453" s="354">
        <v>85.91</v>
      </c>
      <c r="B453" s="3" t="s">
        <v>1694</v>
      </c>
      <c r="C453" s="3" t="s">
        <v>1459</v>
      </c>
      <c r="D453" s="3" t="s">
        <v>188</v>
      </c>
      <c r="E453" s="3" t="s">
        <v>935</v>
      </c>
      <c r="F453" s="2" t="s">
        <v>12</v>
      </c>
      <c r="G453" s="2" t="s">
        <v>11</v>
      </c>
      <c r="H453" s="2" t="s">
        <v>11</v>
      </c>
      <c r="I453" s="2" t="s">
        <v>11</v>
      </c>
      <c r="J453" s="2" t="s">
        <v>11</v>
      </c>
      <c r="K453" s="2" t="s">
        <v>11</v>
      </c>
      <c r="L453" s="353"/>
    </row>
    <row r="454" spans="1:12" s="252" customFormat="1" ht="76.5" x14ac:dyDescent="0.2">
      <c r="A454" s="354">
        <v>85.92</v>
      </c>
      <c r="B454" s="3" t="s">
        <v>1695</v>
      </c>
      <c r="C454" s="3" t="s">
        <v>1460</v>
      </c>
      <c r="D454" s="3" t="s">
        <v>187</v>
      </c>
      <c r="E454" s="3" t="s">
        <v>888</v>
      </c>
      <c r="F454" s="2" t="s">
        <v>12</v>
      </c>
      <c r="G454" s="2" t="s">
        <v>11</v>
      </c>
      <c r="H454" s="2" t="s">
        <v>11</v>
      </c>
      <c r="I454" s="2" t="s">
        <v>11</v>
      </c>
      <c r="J454" s="2" t="s">
        <v>11</v>
      </c>
      <c r="K454" s="2" t="s">
        <v>12</v>
      </c>
      <c r="L454" s="353"/>
    </row>
    <row r="455" spans="1:12" s="252" customFormat="1" ht="38.25" x14ac:dyDescent="0.2">
      <c r="A455" s="354">
        <v>85.93</v>
      </c>
      <c r="B455" s="3" t="s">
        <v>1696</v>
      </c>
      <c r="C455" s="3" t="s">
        <v>536</v>
      </c>
      <c r="D455" s="3" t="s">
        <v>187</v>
      </c>
      <c r="E455" s="3" t="s">
        <v>935</v>
      </c>
      <c r="F455" s="2" t="s">
        <v>12</v>
      </c>
      <c r="G455" s="2" t="s">
        <v>12</v>
      </c>
      <c r="H455" s="2" t="s">
        <v>12</v>
      </c>
      <c r="I455" s="2" t="s">
        <v>12</v>
      </c>
      <c r="J455" s="2" t="s">
        <v>12</v>
      </c>
      <c r="K455" s="2" t="s">
        <v>11</v>
      </c>
      <c r="L455" s="353"/>
    </row>
    <row r="456" spans="1:12" s="252" customFormat="1" ht="38.25" x14ac:dyDescent="0.2">
      <c r="A456" s="354">
        <v>86</v>
      </c>
      <c r="B456" s="3" t="s">
        <v>1697</v>
      </c>
      <c r="C456" s="3" t="s">
        <v>297</v>
      </c>
      <c r="D456" s="3" t="s">
        <v>187</v>
      </c>
      <c r="E456" s="3" t="s">
        <v>1080</v>
      </c>
      <c r="F456" s="2" t="s">
        <v>11</v>
      </c>
      <c r="G456" s="2" t="s">
        <v>11</v>
      </c>
      <c r="H456" s="2" t="s">
        <v>11</v>
      </c>
      <c r="I456" s="2" t="s">
        <v>12</v>
      </c>
      <c r="J456" s="2" t="s">
        <v>12</v>
      </c>
      <c r="K456" s="2" t="s">
        <v>12</v>
      </c>
      <c r="L456" s="353"/>
    </row>
    <row r="457" spans="1:12" s="252" customFormat="1" ht="25.5" x14ac:dyDescent="0.2">
      <c r="A457" s="354">
        <v>86.1</v>
      </c>
      <c r="B457" s="3" t="s">
        <v>1698</v>
      </c>
      <c r="C457" s="3" t="s">
        <v>640</v>
      </c>
      <c r="D457" s="3" t="s">
        <v>187</v>
      </c>
      <c r="E457" s="3" t="s">
        <v>936</v>
      </c>
      <c r="F457" s="2" t="s">
        <v>11</v>
      </c>
      <c r="G457" s="2" t="s">
        <v>11</v>
      </c>
      <c r="H457" s="2" t="s">
        <v>11</v>
      </c>
      <c r="I457" s="2" t="s">
        <v>12</v>
      </c>
      <c r="J457" s="2" t="s">
        <v>12</v>
      </c>
      <c r="K457" s="2" t="s">
        <v>12</v>
      </c>
      <c r="L457" s="353"/>
    </row>
    <row r="458" spans="1:12" s="252" customFormat="1" ht="38.25" x14ac:dyDescent="0.2">
      <c r="A458" s="354">
        <v>86.2</v>
      </c>
      <c r="B458" s="3" t="s">
        <v>1463</v>
      </c>
      <c r="C458" s="3" t="s">
        <v>1048</v>
      </c>
      <c r="D458" s="3" t="s">
        <v>187</v>
      </c>
      <c r="E458" s="3" t="s">
        <v>933</v>
      </c>
      <c r="F458" s="2" t="s">
        <v>11</v>
      </c>
      <c r="G458" s="2" t="s">
        <v>11</v>
      </c>
      <c r="H458" s="2" t="s">
        <v>11</v>
      </c>
      <c r="I458" s="2" t="s">
        <v>11</v>
      </c>
      <c r="J458" s="2" t="s">
        <v>11</v>
      </c>
      <c r="K458" s="2" t="s">
        <v>11</v>
      </c>
      <c r="L458" s="353"/>
    </row>
    <row r="459" spans="1:12" s="252" customFormat="1" ht="38.25" x14ac:dyDescent="0.2">
      <c r="A459" s="354">
        <v>86.3</v>
      </c>
      <c r="B459" s="3" t="s">
        <v>1464</v>
      </c>
      <c r="C459" s="3" t="s">
        <v>1048</v>
      </c>
      <c r="D459" s="3" t="s">
        <v>188</v>
      </c>
      <c r="E459" s="3" t="s">
        <v>933</v>
      </c>
      <c r="F459" s="2" t="s">
        <v>11</v>
      </c>
      <c r="G459" s="2" t="s">
        <v>11</v>
      </c>
      <c r="H459" s="2" t="s">
        <v>11</v>
      </c>
      <c r="I459" s="2" t="s">
        <v>11</v>
      </c>
      <c r="J459" s="2" t="s">
        <v>11</v>
      </c>
      <c r="K459" s="2" t="s">
        <v>11</v>
      </c>
      <c r="L459" s="353"/>
    </row>
    <row r="460" spans="1:12" s="252" customFormat="1" ht="38.25" x14ac:dyDescent="0.2">
      <c r="A460" s="354">
        <v>87</v>
      </c>
      <c r="B460" s="3" t="s">
        <v>1465</v>
      </c>
      <c r="C460" s="3" t="s">
        <v>772</v>
      </c>
      <c r="D460" s="3" t="s">
        <v>187</v>
      </c>
      <c r="E460" s="3" t="s">
        <v>1043</v>
      </c>
      <c r="F460" s="2" t="s">
        <v>11</v>
      </c>
      <c r="G460" s="2" t="s">
        <v>11</v>
      </c>
      <c r="H460" s="2" t="s">
        <v>11</v>
      </c>
      <c r="I460" s="2" t="s">
        <v>11</v>
      </c>
      <c r="J460" s="2" t="s">
        <v>11</v>
      </c>
      <c r="K460" s="2" t="s">
        <v>12</v>
      </c>
      <c r="L460" s="353"/>
    </row>
    <row r="461" spans="1:12" s="252" customFormat="1" ht="38.25" x14ac:dyDescent="0.2">
      <c r="A461" s="354">
        <v>87.1</v>
      </c>
      <c r="B461" s="3" t="s">
        <v>1699</v>
      </c>
      <c r="C461" s="3" t="s">
        <v>772</v>
      </c>
      <c r="D461" s="3" t="s">
        <v>187</v>
      </c>
      <c r="E461" s="3" t="s">
        <v>1038</v>
      </c>
      <c r="F461" s="2" t="s">
        <v>11</v>
      </c>
      <c r="G461" s="2" t="s">
        <v>11</v>
      </c>
      <c r="H461" s="2" t="s">
        <v>11</v>
      </c>
      <c r="I461" s="2" t="s">
        <v>11</v>
      </c>
      <c r="J461" s="2" t="s">
        <v>11</v>
      </c>
      <c r="K461" s="2" t="s">
        <v>12</v>
      </c>
      <c r="L461" s="353"/>
    </row>
    <row r="462" spans="1:12" s="252" customFormat="1" ht="38.25" x14ac:dyDescent="0.2">
      <c r="A462" s="354">
        <v>87.2</v>
      </c>
      <c r="B462" s="3" t="s">
        <v>1700</v>
      </c>
      <c r="C462" s="3" t="s">
        <v>770</v>
      </c>
      <c r="D462" s="3" t="s">
        <v>187</v>
      </c>
      <c r="E462" s="3" t="s">
        <v>936</v>
      </c>
      <c r="F462" s="2" t="s">
        <v>11</v>
      </c>
      <c r="G462" s="2" t="s">
        <v>12</v>
      </c>
      <c r="H462" s="2" t="s">
        <v>12</v>
      </c>
      <c r="I462" s="2" t="s">
        <v>12</v>
      </c>
      <c r="J462" s="2" t="s">
        <v>12</v>
      </c>
      <c r="K462" s="2" t="s">
        <v>12</v>
      </c>
      <c r="L462" s="353"/>
    </row>
    <row r="463" spans="1:12" s="252" customFormat="1" ht="51" x14ac:dyDescent="0.2">
      <c r="A463" s="354">
        <v>88</v>
      </c>
      <c r="B463" s="3" t="s">
        <v>1469</v>
      </c>
      <c r="C463" s="3" t="s">
        <v>1470</v>
      </c>
      <c r="D463" s="3" t="s">
        <v>187</v>
      </c>
      <c r="E463" s="3" t="s">
        <v>935</v>
      </c>
      <c r="F463" s="2" t="s">
        <v>11</v>
      </c>
      <c r="G463" s="2" t="s">
        <v>11</v>
      </c>
      <c r="H463" s="2" t="s">
        <v>11</v>
      </c>
      <c r="I463" s="2" t="s">
        <v>11</v>
      </c>
      <c r="J463" s="2" t="s">
        <v>11</v>
      </c>
      <c r="K463" s="2" t="s">
        <v>12</v>
      </c>
      <c r="L463" s="353"/>
    </row>
    <row r="464" spans="1:12" s="252" customFormat="1" ht="63.75" x14ac:dyDescent="0.2">
      <c r="A464" s="354">
        <v>88.1</v>
      </c>
      <c r="B464" s="3" t="s">
        <v>1471</v>
      </c>
      <c r="C464" s="3" t="s">
        <v>1470</v>
      </c>
      <c r="D464" s="3" t="s">
        <v>187</v>
      </c>
      <c r="E464" s="3" t="s">
        <v>935</v>
      </c>
      <c r="F464" s="2" t="s">
        <v>11</v>
      </c>
      <c r="G464" s="2" t="s">
        <v>11</v>
      </c>
      <c r="H464" s="2" t="s">
        <v>11</v>
      </c>
      <c r="I464" s="2" t="s">
        <v>11</v>
      </c>
      <c r="J464" s="2" t="s">
        <v>11</v>
      </c>
      <c r="K464" s="2" t="s">
        <v>12</v>
      </c>
      <c r="L464" s="353"/>
    </row>
    <row r="465" spans="1:12" s="252" customFormat="1" ht="25.5" x14ac:dyDescent="0.2">
      <c r="A465" s="354">
        <v>89</v>
      </c>
      <c r="B465" s="3" t="s">
        <v>1472</v>
      </c>
      <c r="C465" s="3" t="s">
        <v>550</v>
      </c>
      <c r="D465" s="3" t="s">
        <v>187</v>
      </c>
      <c r="E465" s="3" t="s">
        <v>933</v>
      </c>
      <c r="F465" s="2" t="s">
        <v>970</v>
      </c>
      <c r="G465" s="2" t="s">
        <v>11</v>
      </c>
      <c r="H465" s="2" t="s">
        <v>11</v>
      </c>
      <c r="I465" s="2" t="s">
        <v>970</v>
      </c>
      <c r="J465" s="2" t="s">
        <v>970</v>
      </c>
      <c r="K465" s="2" t="s">
        <v>970</v>
      </c>
      <c r="L465" s="353" t="s">
        <v>1473</v>
      </c>
    </row>
    <row r="466" spans="1:12" s="252" customFormat="1" ht="25.5" x14ac:dyDescent="0.2">
      <c r="A466" s="354">
        <v>89.1</v>
      </c>
      <c r="B466" s="3" t="s">
        <v>1474</v>
      </c>
      <c r="C466" s="3" t="s">
        <v>552</v>
      </c>
      <c r="D466" s="3" t="s">
        <v>187</v>
      </c>
      <c r="E466" s="3" t="s">
        <v>888</v>
      </c>
      <c r="F466" s="2" t="s">
        <v>970</v>
      </c>
      <c r="G466" s="2" t="s">
        <v>11</v>
      </c>
      <c r="H466" s="2" t="s">
        <v>11</v>
      </c>
      <c r="I466" s="2" t="s">
        <v>970</v>
      </c>
      <c r="J466" s="2" t="s">
        <v>970</v>
      </c>
      <c r="K466" s="2" t="s">
        <v>970</v>
      </c>
      <c r="L466" s="353" t="s">
        <v>1473</v>
      </c>
    </row>
    <row r="467" spans="1:12" s="252" customFormat="1" ht="25.5" x14ac:dyDescent="0.2">
      <c r="A467" s="354">
        <v>90</v>
      </c>
      <c r="B467" s="3" t="s">
        <v>1701</v>
      </c>
      <c r="C467" s="3" t="s">
        <v>1033</v>
      </c>
      <c r="D467" s="3"/>
      <c r="E467" s="3" t="s">
        <v>888</v>
      </c>
      <c r="F467" s="2" t="s">
        <v>11</v>
      </c>
      <c r="G467" s="2" t="s">
        <v>11</v>
      </c>
      <c r="H467" s="2" t="s">
        <v>11</v>
      </c>
      <c r="I467" s="2" t="s">
        <v>11</v>
      </c>
      <c r="J467" s="2" t="s">
        <v>11</v>
      </c>
      <c r="K467" s="2" t="s">
        <v>12</v>
      </c>
      <c r="L467" s="353"/>
    </row>
    <row r="468" spans="1:12" s="252" customFormat="1" ht="38.25" x14ac:dyDescent="0.2">
      <c r="A468" s="354">
        <v>90.1</v>
      </c>
      <c r="B468" s="3" t="s">
        <v>1475</v>
      </c>
      <c r="C468" s="355" t="s">
        <v>1476</v>
      </c>
      <c r="D468" s="3" t="s">
        <v>187</v>
      </c>
      <c r="E468" s="3" t="s">
        <v>888</v>
      </c>
      <c r="F468" s="2" t="s">
        <v>11</v>
      </c>
      <c r="G468" s="2" t="s">
        <v>11</v>
      </c>
      <c r="H468" s="2" t="s">
        <v>11</v>
      </c>
      <c r="I468" s="2" t="s">
        <v>11</v>
      </c>
      <c r="J468" s="2" t="s">
        <v>11</v>
      </c>
      <c r="K468" s="2" t="s">
        <v>12</v>
      </c>
      <c r="L468" s="353"/>
    </row>
    <row r="469" spans="1:12" s="252" customFormat="1" ht="38.25" x14ac:dyDescent="0.2">
      <c r="A469" s="354">
        <v>90.2</v>
      </c>
      <c r="B469" s="3" t="s">
        <v>1702</v>
      </c>
      <c r="C469" s="3" t="s">
        <v>1477</v>
      </c>
      <c r="D469" s="3" t="s">
        <v>188</v>
      </c>
      <c r="E469" s="3" t="s">
        <v>888</v>
      </c>
      <c r="F469" s="2" t="s">
        <v>11</v>
      </c>
      <c r="G469" s="2" t="s">
        <v>11</v>
      </c>
      <c r="H469" s="2" t="s">
        <v>11</v>
      </c>
      <c r="I469" s="2" t="s">
        <v>11</v>
      </c>
      <c r="J469" s="2" t="s">
        <v>11</v>
      </c>
      <c r="K469" s="2" t="s">
        <v>12</v>
      </c>
      <c r="L469" s="353"/>
    </row>
    <row r="470" spans="1:12" s="252" customFormat="1" ht="51" x14ac:dyDescent="0.2">
      <c r="A470" s="354">
        <v>91</v>
      </c>
      <c r="B470" s="3" t="s">
        <v>1478</v>
      </c>
      <c r="C470" s="3" t="s">
        <v>1033</v>
      </c>
      <c r="D470" s="3"/>
      <c r="E470" s="3" t="s">
        <v>936</v>
      </c>
      <c r="F470" s="2" t="s">
        <v>11</v>
      </c>
      <c r="G470" s="2" t="s">
        <v>2432</v>
      </c>
      <c r="H470" s="2" t="s">
        <v>2433</v>
      </c>
      <c r="I470" s="2" t="s">
        <v>11</v>
      </c>
      <c r="J470" s="2" t="s">
        <v>2434</v>
      </c>
      <c r="K470" s="2" t="s">
        <v>2435</v>
      </c>
      <c r="L470" s="353" t="s">
        <v>198</v>
      </c>
    </row>
    <row r="471" spans="1:12" s="252" customFormat="1" ht="38.25" x14ac:dyDescent="0.2">
      <c r="A471" s="354">
        <v>91.1</v>
      </c>
      <c r="B471" s="3" t="s">
        <v>1703</v>
      </c>
      <c r="C471" s="3" t="s">
        <v>1481</v>
      </c>
      <c r="D471" s="3" t="s">
        <v>187</v>
      </c>
      <c r="E471" s="3" t="s">
        <v>888</v>
      </c>
      <c r="F471" s="2" t="s">
        <v>11</v>
      </c>
      <c r="G471" s="2" t="s">
        <v>11</v>
      </c>
      <c r="H471" s="2" t="s">
        <v>11</v>
      </c>
      <c r="I471" s="2" t="s">
        <v>11</v>
      </c>
      <c r="J471" s="2" t="s">
        <v>11</v>
      </c>
      <c r="K471" s="2" t="s">
        <v>12</v>
      </c>
      <c r="L471" s="353"/>
    </row>
    <row r="472" spans="1:12" s="252" customFormat="1" ht="25.5" x14ac:dyDescent="0.2">
      <c r="A472" s="354">
        <v>91.2</v>
      </c>
      <c r="B472" s="3" t="s">
        <v>1704</v>
      </c>
      <c r="C472" s="3" t="s">
        <v>806</v>
      </c>
      <c r="D472" s="3" t="s">
        <v>187</v>
      </c>
      <c r="E472" s="3" t="s">
        <v>888</v>
      </c>
      <c r="F472" s="2" t="s">
        <v>11</v>
      </c>
      <c r="G472" s="2" t="s">
        <v>11</v>
      </c>
      <c r="H472" s="2" t="s">
        <v>11</v>
      </c>
      <c r="I472" s="2" t="s">
        <v>11</v>
      </c>
      <c r="J472" s="2" t="s">
        <v>11</v>
      </c>
      <c r="K472" s="2" t="s">
        <v>12</v>
      </c>
      <c r="L472" s="353"/>
    </row>
    <row r="473" spans="1:12" s="252" customFormat="1" ht="38.25" x14ac:dyDescent="0.2">
      <c r="A473" s="354">
        <v>91.3</v>
      </c>
      <c r="B473" s="3" t="s">
        <v>1705</v>
      </c>
      <c r="C473" s="3" t="s">
        <v>1483</v>
      </c>
      <c r="D473" s="3" t="s">
        <v>187</v>
      </c>
      <c r="E473" s="3" t="s">
        <v>888</v>
      </c>
      <c r="F473" s="2" t="s">
        <v>11</v>
      </c>
      <c r="G473" s="2" t="s">
        <v>11</v>
      </c>
      <c r="H473" s="2" t="s">
        <v>11</v>
      </c>
      <c r="I473" s="2" t="s">
        <v>11</v>
      </c>
      <c r="J473" s="2" t="s">
        <v>11</v>
      </c>
      <c r="K473" s="2" t="s">
        <v>12</v>
      </c>
      <c r="L473" s="353"/>
    </row>
    <row r="474" spans="1:12" s="252" customFormat="1" ht="25.5" x14ac:dyDescent="0.2">
      <c r="A474" s="354">
        <v>91.4</v>
      </c>
      <c r="B474" s="3" t="s">
        <v>1706</v>
      </c>
      <c r="C474" s="3" t="s">
        <v>808</v>
      </c>
      <c r="D474" s="3" t="s">
        <v>187</v>
      </c>
      <c r="E474" s="3" t="s">
        <v>888</v>
      </c>
      <c r="F474" s="2" t="s">
        <v>11</v>
      </c>
      <c r="G474" s="2" t="s">
        <v>11</v>
      </c>
      <c r="H474" s="2" t="s">
        <v>11</v>
      </c>
      <c r="I474" s="2" t="s">
        <v>11</v>
      </c>
      <c r="J474" s="2" t="s">
        <v>11</v>
      </c>
      <c r="K474" s="2" t="s">
        <v>12</v>
      </c>
      <c r="L474" s="353"/>
    </row>
    <row r="475" spans="1:12" s="252" customFormat="1" ht="51" x14ac:dyDescent="0.2">
      <c r="A475" s="354">
        <v>91.5</v>
      </c>
      <c r="B475" s="3" t="s">
        <v>1484</v>
      </c>
      <c r="C475" s="3" t="s">
        <v>1485</v>
      </c>
      <c r="D475" s="3" t="s">
        <v>187</v>
      </c>
      <c r="E475" s="3" t="s">
        <v>936</v>
      </c>
      <c r="F475" s="2" t="s">
        <v>12</v>
      </c>
      <c r="G475" s="2" t="s">
        <v>11</v>
      </c>
      <c r="H475" s="2" t="s">
        <v>11</v>
      </c>
      <c r="I475" s="2" t="s">
        <v>12</v>
      </c>
      <c r="J475" s="2" t="s">
        <v>12</v>
      </c>
      <c r="K475" s="2" t="s">
        <v>12</v>
      </c>
      <c r="L475" s="353"/>
    </row>
    <row r="476" spans="1:12" s="252" customFormat="1" ht="114.75" x14ac:dyDescent="0.2">
      <c r="A476" s="354">
        <v>92</v>
      </c>
      <c r="B476" s="3" t="s">
        <v>2347</v>
      </c>
      <c r="C476" s="3" t="s">
        <v>522</v>
      </c>
      <c r="D476" s="3" t="s">
        <v>187</v>
      </c>
      <c r="E476" s="3" t="s">
        <v>936</v>
      </c>
      <c r="F476" s="2" t="s">
        <v>12</v>
      </c>
      <c r="G476" s="2" t="s">
        <v>11</v>
      </c>
      <c r="H476" s="2" t="s">
        <v>11</v>
      </c>
      <c r="I476" s="2" t="s">
        <v>12</v>
      </c>
      <c r="J476" s="2" t="s">
        <v>11</v>
      </c>
      <c r="K476" s="2" t="s">
        <v>12</v>
      </c>
      <c r="L476" s="358" t="s">
        <v>2229</v>
      </c>
    </row>
    <row r="477" spans="1:12" s="252" customFormat="1" ht="114.75" x14ac:dyDescent="0.2">
      <c r="A477" s="354">
        <v>92.1</v>
      </c>
      <c r="B477" s="3" t="s">
        <v>1707</v>
      </c>
      <c r="C477" s="3" t="s">
        <v>820</v>
      </c>
      <c r="D477" s="3" t="s">
        <v>188</v>
      </c>
      <c r="E477" s="3" t="s">
        <v>936</v>
      </c>
      <c r="F477" s="2" t="s">
        <v>12</v>
      </c>
      <c r="G477" s="2" t="s">
        <v>11</v>
      </c>
      <c r="H477" s="2" t="s">
        <v>11</v>
      </c>
      <c r="I477" s="2" t="s">
        <v>12</v>
      </c>
      <c r="J477" s="2" t="s">
        <v>11</v>
      </c>
      <c r="K477" s="2" t="s">
        <v>12</v>
      </c>
      <c r="L477" s="358" t="s">
        <v>2229</v>
      </c>
    </row>
    <row r="478" spans="1:12" s="252" customFormat="1" x14ac:dyDescent="0.2">
      <c r="A478" s="354">
        <v>93</v>
      </c>
      <c r="B478" s="3" t="s">
        <v>1488</v>
      </c>
      <c r="C478" s="3" t="s">
        <v>583</v>
      </c>
      <c r="D478" s="3" t="s">
        <v>187</v>
      </c>
      <c r="E478" s="3" t="s">
        <v>933</v>
      </c>
      <c r="F478" s="2" t="s">
        <v>11</v>
      </c>
      <c r="G478" s="2" t="s">
        <v>11</v>
      </c>
      <c r="H478" s="2" t="s">
        <v>11</v>
      </c>
      <c r="I478" s="2" t="s">
        <v>11</v>
      </c>
      <c r="J478" s="2" t="s">
        <v>11</v>
      </c>
      <c r="K478" s="2" t="s">
        <v>12</v>
      </c>
      <c r="L478" s="359"/>
    </row>
    <row r="479" spans="1:12" s="252" customFormat="1" ht="25.5" x14ac:dyDescent="0.2">
      <c r="A479" s="354">
        <v>93.1</v>
      </c>
      <c r="B479" s="3" t="s">
        <v>1708</v>
      </c>
      <c r="C479" s="3" t="s">
        <v>579</v>
      </c>
      <c r="D479" s="3" t="s">
        <v>187</v>
      </c>
      <c r="E479" s="3" t="s">
        <v>933</v>
      </c>
      <c r="F479" s="2" t="s">
        <v>11</v>
      </c>
      <c r="G479" s="2" t="s">
        <v>11</v>
      </c>
      <c r="H479" s="2" t="s">
        <v>11</v>
      </c>
      <c r="I479" s="2" t="s">
        <v>11</v>
      </c>
      <c r="J479" s="2" t="s">
        <v>11</v>
      </c>
      <c r="K479" s="2" t="s">
        <v>12</v>
      </c>
      <c r="L479" s="353"/>
    </row>
    <row r="480" spans="1:12" s="252" customFormat="1" ht="25.5" x14ac:dyDescent="0.2">
      <c r="A480" s="354">
        <v>93.2</v>
      </c>
      <c r="B480" s="3" t="s">
        <v>1709</v>
      </c>
      <c r="C480" s="3" t="s">
        <v>581</v>
      </c>
      <c r="D480" s="3" t="s">
        <v>187</v>
      </c>
      <c r="E480" s="3" t="s">
        <v>933</v>
      </c>
      <c r="F480" s="2" t="s">
        <v>11</v>
      </c>
      <c r="G480" s="2" t="s">
        <v>11</v>
      </c>
      <c r="H480" s="2" t="s">
        <v>11</v>
      </c>
      <c r="I480" s="2" t="s">
        <v>11</v>
      </c>
      <c r="J480" s="2" t="s">
        <v>11</v>
      </c>
      <c r="K480" s="2" t="s">
        <v>12</v>
      </c>
      <c r="L480" s="353"/>
    </row>
    <row r="481" spans="1:12" s="252" customFormat="1" ht="25.5" x14ac:dyDescent="0.2">
      <c r="A481" s="354">
        <v>93.3</v>
      </c>
      <c r="B481" s="3" t="s">
        <v>1710</v>
      </c>
      <c r="C481" s="3" t="s">
        <v>585</v>
      </c>
      <c r="D481" s="3" t="s">
        <v>187</v>
      </c>
      <c r="E481" s="3" t="s">
        <v>933</v>
      </c>
      <c r="F481" s="2" t="s">
        <v>11</v>
      </c>
      <c r="G481" s="2" t="s">
        <v>11</v>
      </c>
      <c r="H481" s="2" t="s">
        <v>11</v>
      </c>
      <c r="I481" s="2" t="s">
        <v>11</v>
      </c>
      <c r="J481" s="2" t="s">
        <v>11</v>
      </c>
      <c r="K481" s="2" t="s">
        <v>12</v>
      </c>
      <c r="L481" s="353"/>
    </row>
    <row r="482" spans="1:12" s="252" customFormat="1" ht="25.5" x14ac:dyDescent="0.2">
      <c r="A482" s="354">
        <v>93.4</v>
      </c>
      <c r="B482" s="3" t="s">
        <v>1711</v>
      </c>
      <c r="C482" s="3" t="s">
        <v>585</v>
      </c>
      <c r="D482" s="3" t="s">
        <v>187</v>
      </c>
      <c r="E482" s="3" t="s">
        <v>933</v>
      </c>
      <c r="F482" s="2" t="s">
        <v>11</v>
      </c>
      <c r="G482" s="2" t="s">
        <v>11</v>
      </c>
      <c r="H482" s="2" t="s">
        <v>11</v>
      </c>
      <c r="I482" s="2" t="s">
        <v>11</v>
      </c>
      <c r="J482" s="2" t="s">
        <v>11</v>
      </c>
      <c r="K482" s="2" t="s">
        <v>12</v>
      </c>
      <c r="L482" s="353"/>
    </row>
    <row r="483" spans="1:12" s="252" customFormat="1" ht="25.5" x14ac:dyDescent="0.2">
      <c r="A483" s="354">
        <v>93.5</v>
      </c>
      <c r="B483" s="3" t="s">
        <v>1712</v>
      </c>
      <c r="C483" s="3" t="s">
        <v>1493</v>
      </c>
      <c r="D483" s="3" t="s">
        <v>187</v>
      </c>
      <c r="E483" s="3" t="s">
        <v>936</v>
      </c>
      <c r="F483" s="2" t="s">
        <v>12</v>
      </c>
      <c r="G483" s="2" t="s">
        <v>11</v>
      </c>
      <c r="H483" s="2" t="s">
        <v>11</v>
      </c>
      <c r="I483" s="2" t="s">
        <v>12</v>
      </c>
      <c r="J483" s="2" t="s">
        <v>12</v>
      </c>
      <c r="K483" s="2" t="s">
        <v>12</v>
      </c>
      <c r="L483" s="353"/>
    </row>
    <row r="484" spans="1:12" s="252" customFormat="1" ht="25.5" x14ac:dyDescent="0.2">
      <c r="A484" s="354">
        <v>93.6</v>
      </c>
      <c r="B484" s="3" t="s">
        <v>1713</v>
      </c>
      <c r="C484" s="3" t="s">
        <v>1494</v>
      </c>
      <c r="D484" s="3" t="s">
        <v>187</v>
      </c>
      <c r="E484" s="3" t="s">
        <v>933</v>
      </c>
      <c r="F484" s="2" t="s">
        <v>11</v>
      </c>
      <c r="G484" s="2" t="s">
        <v>11</v>
      </c>
      <c r="H484" s="2" t="s">
        <v>11</v>
      </c>
      <c r="I484" s="2" t="s">
        <v>11</v>
      </c>
      <c r="J484" s="2" t="s">
        <v>11</v>
      </c>
      <c r="K484" s="2" t="s">
        <v>12</v>
      </c>
      <c r="L484" s="353"/>
    </row>
    <row r="485" spans="1:12" s="252" customFormat="1" ht="25.5" x14ac:dyDescent="0.2">
      <c r="A485" s="354">
        <v>93.7</v>
      </c>
      <c r="B485" s="3" t="s">
        <v>1714</v>
      </c>
      <c r="C485" s="3" t="s">
        <v>1495</v>
      </c>
      <c r="D485" s="3" t="s">
        <v>187</v>
      </c>
      <c r="E485" s="3" t="s">
        <v>933</v>
      </c>
      <c r="F485" s="2" t="s">
        <v>11</v>
      </c>
      <c r="G485" s="2" t="s">
        <v>11</v>
      </c>
      <c r="H485" s="2" t="s">
        <v>11</v>
      </c>
      <c r="I485" s="2" t="s">
        <v>11</v>
      </c>
      <c r="J485" s="2" t="s">
        <v>11</v>
      </c>
      <c r="K485" s="2" t="s">
        <v>12</v>
      </c>
      <c r="L485" s="353"/>
    </row>
    <row r="486" spans="1:12" s="252" customFormat="1" ht="25.5" x14ac:dyDescent="0.2">
      <c r="A486" s="354">
        <v>93.8</v>
      </c>
      <c r="B486" s="3" t="s">
        <v>1715</v>
      </c>
      <c r="C486" s="3" t="s">
        <v>1497</v>
      </c>
      <c r="D486" s="3" t="s">
        <v>188</v>
      </c>
      <c r="E486" s="3" t="s">
        <v>933</v>
      </c>
      <c r="F486" s="2" t="s">
        <v>11</v>
      </c>
      <c r="G486" s="2" t="s">
        <v>11</v>
      </c>
      <c r="H486" s="2" t="s">
        <v>11</v>
      </c>
      <c r="I486" s="2" t="s">
        <v>11</v>
      </c>
      <c r="J486" s="2" t="s">
        <v>11</v>
      </c>
      <c r="K486" s="2" t="s">
        <v>12</v>
      </c>
      <c r="L486" s="353"/>
    </row>
    <row r="487" spans="1:12" s="252" customFormat="1" ht="25.5" x14ac:dyDescent="0.2">
      <c r="A487" s="354">
        <v>93.9</v>
      </c>
      <c r="B487" s="3" t="s">
        <v>1716</v>
      </c>
      <c r="C487" s="3" t="s">
        <v>593</v>
      </c>
      <c r="D487" s="3" t="s">
        <v>187</v>
      </c>
      <c r="E487" s="3" t="s">
        <v>933</v>
      </c>
      <c r="F487" s="2" t="s">
        <v>11</v>
      </c>
      <c r="G487" s="2" t="s">
        <v>11</v>
      </c>
      <c r="H487" s="2" t="s">
        <v>11</v>
      </c>
      <c r="I487" s="2" t="s">
        <v>11</v>
      </c>
      <c r="J487" s="2" t="s">
        <v>11</v>
      </c>
      <c r="K487" s="2" t="s">
        <v>12</v>
      </c>
      <c r="L487" s="353"/>
    </row>
    <row r="488" spans="1:12" s="252" customFormat="1" ht="38.25" x14ac:dyDescent="0.2">
      <c r="A488" s="354">
        <v>93.91</v>
      </c>
      <c r="B488" s="3" t="s">
        <v>1499</v>
      </c>
      <c r="C488" s="3" t="s">
        <v>1500</v>
      </c>
      <c r="D488" s="3" t="s">
        <v>187</v>
      </c>
      <c r="E488" s="3" t="s">
        <v>935</v>
      </c>
      <c r="F488" s="2" t="s">
        <v>11</v>
      </c>
      <c r="G488" s="2" t="s">
        <v>11</v>
      </c>
      <c r="H488" s="2" t="s">
        <v>11</v>
      </c>
      <c r="I488" s="2" t="s">
        <v>11</v>
      </c>
      <c r="J488" s="2" t="s">
        <v>11</v>
      </c>
      <c r="K488" s="2" t="s">
        <v>12</v>
      </c>
      <c r="L488" s="353"/>
    </row>
    <row r="489" spans="1:12" s="252" customFormat="1" ht="25.5" x14ac:dyDescent="0.2">
      <c r="A489" s="354">
        <v>93.92</v>
      </c>
      <c r="B489" s="3" t="s">
        <v>1717</v>
      </c>
      <c r="C489" s="3" t="s">
        <v>591</v>
      </c>
      <c r="D489" s="3" t="s">
        <v>187</v>
      </c>
      <c r="E489" s="3" t="s">
        <v>933</v>
      </c>
      <c r="F489" s="2" t="s">
        <v>11</v>
      </c>
      <c r="G489" s="2" t="s">
        <v>11</v>
      </c>
      <c r="H489" s="2" t="s">
        <v>11</v>
      </c>
      <c r="I489" s="2" t="s">
        <v>11</v>
      </c>
      <c r="J489" s="2" t="s">
        <v>11</v>
      </c>
      <c r="K489" s="2" t="s">
        <v>12</v>
      </c>
      <c r="L489" s="353"/>
    </row>
    <row r="490" spans="1:12" s="252" customFormat="1" ht="25.5" x14ac:dyDescent="0.2">
      <c r="A490" s="354">
        <v>93.93</v>
      </c>
      <c r="B490" s="3" t="s">
        <v>1718</v>
      </c>
      <c r="C490" s="3" t="s">
        <v>591</v>
      </c>
      <c r="D490" s="3" t="s">
        <v>187</v>
      </c>
      <c r="E490" s="3" t="s">
        <v>933</v>
      </c>
      <c r="F490" s="2" t="s">
        <v>11</v>
      </c>
      <c r="G490" s="2" t="s">
        <v>11</v>
      </c>
      <c r="H490" s="2" t="s">
        <v>11</v>
      </c>
      <c r="I490" s="2" t="s">
        <v>11</v>
      </c>
      <c r="J490" s="2" t="s">
        <v>11</v>
      </c>
      <c r="K490" s="2" t="s">
        <v>12</v>
      </c>
      <c r="L490" s="353"/>
    </row>
    <row r="491" spans="1:12" s="252" customFormat="1" ht="38.25" x14ac:dyDescent="0.2">
      <c r="A491" s="354">
        <v>93.94</v>
      </c>
      <c r="B491" s="3" t="s">
        <v>1503</v>
      </c>
      <c r="C491" s="3" t="s">
        <v>1504</v>
      </c>
      <c r="D491" s="3" t="s">
        <v>188</v>
      </c>
      <c r="E491" s="3" t="s">
        <v>935</v>
      </c>
      <c r="F491" s="2" t="s">
        <v>11</v>
      </c>
      <c r="G491" s="2" t="s">
        <v>11</v>
      </c>
      <c r="H491" s="2" t="s">
        <v>11</v>
      </c>
      <c r="I491" s="2" t="s">
        <v>11</v>
      </c>
      <c r="J491" s="2" t="s">
        <v>11</v>
      </c>
      <c r="K491" s="2" t="s">
        <v>12</v>
      </c>
      <c r="L491" s="353"/>
    </row>
    <row r="492" spans="1:12" s="252" customFormat="1" ht="25.5" x14ac:dyDescent="0.2">
      <c r="A492" s="354">
        <v>93.95</v>
      </c>
      <c r="B492" s="3" t="s">
        <v>1719</v>
      </c>
      <c r="C492" s="3" t="s">
        <v>589</v>
      </c>
      <c r="D492" s="3" t="s">
        <v>187</v>
      </c>
      <c r="E492" s="3" t="s">
        <v>935</v>
      </c>
      <c r="F492" s="2" t="s">
        <v>11</v>
      </c>
      <c r="G492" s="2" t="s">
        <v>11</v>
      </c>
      <c r="H492" s="2" t="s">
        <v>11</v>
      </c>
      <c r="I492" s="2" t="s">
        <v>12</v>
      </c>
      <c r="J492" s="2" t="s">
        <v>11</v>
      </c>
      <c r="K492" s="2" t="s">
        <v>12</v>
      </c>
      <c r="L492" s="353"/>
    </row>
    <row r="493" spans="1:12" s="252" customFormat="1" ht="25.5" x14ac:dyDescent="0.2">
      <c r="A493" s="354">
        <v>94</v>
      </c>
      <c r="B493" s="3" t="s">
        <v>1720</v>
      </c>
      <c r="C493" s="3" t="s">
        <v>1506</v>
      </c>
      <c r="D493" s="3" t="s">
        <v>187</v>
      </c>
      <c r="E493" s="3" t="s">
        <v>1016</v>
      </c>
      <c r="F493" s="2" t="s">
        <v>11</v>
      </c>
      <c r="G493" s="2" t="s">
        <v>11</v>
      </c>
      <c r="H493" s="2" t="s">
        <v>11</v>
      </c>
      <c r="I493" s="2" t="s">
        <v>11</v>
      </c>
      <c r="J493" s="2" t="s">
        <v>11</v>
      </c>
      <c r="K493" s="2" t="s">
        <v>12</v>
      </c>
      <c r="L493" s="353"/>
    </row>
    <row r="494" spans="1:12" s="252" customFormat="1" ht="38.25" x14ac:dyDescent="0.2">
      <c r="A494" s="354">
        <v>95</v>
      </c>
      <c r="B494" s="3" t="s">
        <v>1507</v>
      </c>
      <c r="C494" s="3" t="s">
        <v>828</v>
      </c>
      <c r="D494" s="3" t="s">
        <v>187</v>
      </c>
      <c r="E494" s="3" t="s">
        <v>936</v>
      </c>
      <c r="F494" s="2" t="s">
        <v>12</v>
      </c>
      <c r="G494" s="2" t="s">
        <v>12</v>
      </c>
      <c r="H494" s="2" t="s">
        <v>1508</v>
      </c>
      <c r="I494" s="2" t="s">
        <v>12</v>
      </c>
      <c r="J494" s="2" t="s">
        <v>1509</v>
      </c>
      <c r="K494" s="2" t="s">
        <v>1510</v>
      </c>
      <c r="L494" s="353"/>
    </row>
    <row r="495" spans="1:12" s="252" customFormat="1" ht="38.25" x14ac:dyDescent="0.2">
      <c r="A495" s="354">
        <v>95.1</v>
      </c>
      <c r="B495" s="3" t="s">
        <v>1511</v>
      </c>
      <c r="C495" s="3" t="s">
        <v>828</v>
      </c>
      <c r="D495" s="3" t="s">
        <v>188</v>
      </c>
      <c r="E495" s="3" t="s">
        <v>936</v>
      </c>
      <c r="F495" s="2" t="s">
        <v>12</v>
      </c>
      <c r="G495" s="2" t="s">
        <v>12</v>
      </c>
      <c r="H495" s="2" t="s">
        <v>1508</v>
      </c>
      <c r="I495" s="2" t="s">
        <v>12</v>
      </c>
      <c r="J495" s="2" t="s">
        <v>1512</v>
      </c>
      <c r="K495" s="2" t="s">
        <v>1513</v>
      </c>
      <c r="L495" s="353"/>
    </row>
  </sheetData>
  <mergeCells count="1">
    <mergeCell ref="B3:L3"/>
  </mergeCells>
  <conditionalFormatting sqref="F5:K5">
    <cfRule type="cellIs" dxfId="255" priority="306" operator="equal">
      <formula>"Yes"</formula>
    </cfRule>
  </conditionalFormatting>
  <conditionalFormatting sqref="F14:J14">
    <cfRule type="cellIs" dxfId="254" priority="305" operator="equal">
      <formula>"Yes"</formula>
    </cfRule>
  </conditionalFormatting>
  <conditionalFormatting sqref="F15:J15">
    <cfRule type="cellIs" dxfId="253" priority="304" operator="equal">
      <formula>"Yes"</formula>
    </cfRule>
  </conditionalFormatting>
  <conditionalFormatting sqref="F17:J17">
    <cfRule type="cellIs" dxfId="252" priority="303" operator="equal">
      <formula>"Yes"</formula>
    </cfRule>
  </conditionalFormatting>
  <conditionalFormatting sqref="F18:J18">
    <cfRule type="cellIs" dxfId="251" priority="302" operator="equal">
      <formula>"Yes"</formula>
    </cfRule>
  </conditionalFormatting>
  <conditionalFormatting sqref="F21:J21">
    <cfRule type="cellIs" dxfId="250" priority="301" operator="equal">
      <formula>"Yes"</formula>
    </cfRule>
  </conditionalFormatting>
  <conditionalFormatting sqref="F48:J48">
    <cfRule type="cellIs" dxfId="249" priority="300" operator="equal">
      <formula>"Yes"</formula>
    </cfRule>
  </conditionalFormatting>
  <conditionalFormatting sqref="F50:J50">
    <cfRule type="cellIs" dxfId="248" priority="299" operator="equal">
      <formula>"Yes"</formula>
    </cfRule>
  </conditionalFormatting>
  <conditionalFormatting sqref="F51:J51">
    <cfRule type="cellIs" dxfId="247" priority="298" operator="equal">
      <formula>"Yes"</formula>
    </cfRule>
  </conditionalFormatting>
  <conditionalFormatting sqref="F60:J60">
    <cfRule type="cellIs" dxfId="246" priority="297" operator="equal">
      <formula>"Yes"</formula>
    </cfRule>
  </conditionalFormatting>
  <conditionalFormatting sqref="F62:J62">
    <cfRule type="cellIs" dxfId="245" priority="296" operator="equal">
      <formula>"Yes"</formula>
    </cfRule>
  </conditionalFormatting>
  <conditionalFormatting sqref="F63:J63">
    <cfRule type="cellIs" dxfId="244" priority="295" operator="equal">
      <formula>"Yes"</formula>
    </cfRule>
  </conditionalFormatting>
  <conditionalFormatting sqref="F96:J96">
    <cfRule type="cellIs" dxfId="243" priority="294" operator="equal">
      <formula>"Yes"</formula>
    </cfRule>
  </conditionalFormatting>
  <conditionalFormatting sqref="F97:J97">
    <cfRule type="cellIs" dxfId="242" priority="293" operator="equal">
      <formula>"Yes"</formula>
    </cfRule>
  </conditionalFormatting>
  <conditionalFormatting sqref="F98:J98">
    <cfRule type="cellIs" dxfId="241" priority="292" operator="equal">
      <formula>"Yes"</formula>
    </cfRule>
  </conditionalFormatting>
  <conditionalFormatting sqref="F99:J99">
    <cfRule type="cellIs" dxfId="240" priority="291" operator="equal">
      <formula>"Yes"</formula>
    </cfRule>
  </conditionalFormatting>
  <conditionalFormatting sqref="F100:J100">
    <cfRule type="cellIs" dxfId="239" priority="290" operator="equal">
      <formula>"Yes"</formula>
    </cfRule>
  </conditionalFormatting>
  <conditionalFormatting sqref="F104:J104">
    <cfRule type="cellIs" dxfId="238" priority="289" operator="equal">
      <formula>"Yes"</formula>
    </cfRule>
  </conditionalFormatting>
  <conditionalFormatting sqref="F105:J105">
    <cfRule type="cellIs" dxfId="237" priority="288" operator="equal">
      <formula>"Yes"</formula>
    </cfRule>
  </conditionalFormatting>
  <conditionalFormatting sqref="F120:J120">
    <cfRule type="cellIs" dxfId="236" priority="287" operator="equal">
      <formula>"Yes"</formula>
    </cfRule>
  </conditionalFormatting>
  <conditionalFormatting sqref="F238:J238">
    <cfRule type="cellIs" dxfId="235" priority="286" operator="equal">
      <formula>"Yes"</formula>
    </cfRule>
  </conditionalFormatting>
  <conditionalFormatting sqref="F239:J239">
    <cfRule type="cellIs" dxfId="234" priority="285" operator="equal">
      <formula>"Yes"</formula>
    </cfRule>
  </conditionalFormatting>
  <conditionalFormatting sqref="F280:J280">
    <cfRule type="cellIs" dxfId="233" priority="284" operator="equal">
      <formula>"Yes"</formula>
    </cfRule>
  </conditionalFormatting>
  <conditionalFormatting sqref="F281:J281">
    <cfRule type="cellIs" dxfId="232" priority="283" operator="equal">
      <formula>"Yes"</formula>
    </cfRule>
  </conditionalFormatting>
  <conditionalFormatting sqref="F322:J322">
    <cfRule type="cellIs" dxfId="231" priority="282" operator="equal">
      <formula>"Yes"</formula>
    </cfRule>
  </conditionalFormatting>
  <conditionalFormatting sqref="F339:J339">
    <cfRule type="cellIs" dxfId="230" priority="281" operator="equal">
      <formula>"Yes"</formula>
    </cfRule>
  </conditionalFormatting>
  <conditionalFormatting sqref="F341:J341">
    <cfRule type="cellIs" dxfId="229" priority="280" operator="equal">
      <formula>"Yes"</formula>
    </cfRule>
  </conditionalFormatting>
  <conditionalFormatting sqref="F342:J342">
    <cfRule type="cellIs" dxfId="228" priority="279" operator="equal">
      <formula>"Yes"</formula>
    </cfRule>
  </conditionalFormatting>
  <conditionalFormatting sqref="F417:J417">
    <cfRule type="cellIs" dxfId="227" priority="278" operator="equal">
      <formula>"Yes"</formula>
    </cfRule>
  </conditionalFormatting>
  <conditionalFormatting sqref="F418:J418">
    <cfRule type="cellIs" dxfId="226" priority="277" operator="equal">
      <formula>"Yes"</formula>
    </cfRule>
  </conditionalFormatting>
  <conditionalFormatting sqref="F419:J419">
    <cfRule type="cellIs" dxfId="225" priority="276" operator="equal">
      <formula>"Yes"</formula>
    </cfRule>
  </conditionalFormatting>
  <conditionalFormatting sqref="F420:J420">
    <cfRule type="cellIs" dxfId="224" priority="275" operator="equal">
      <formula>"Yes"</formula>
    </cfRule>
  </conditionalFormatting>
  <conditionalFormatting sqref="F421:J421">
    <cfRule type="cellIs" dxfId="223" priority="274" operator="equal">
      <formula>"Yes"</formula>
    </cfRule>
  </conditionalFormatting>
  <conditionalFormatting sqref="F422:J422">
    <cfRule type="cellIs" dxfId="222" priority="273" operator="equal">
      <formula>"Yes"</formula>
    </cfRule>
  </conditionalFormatting>
  <conditionalFormatting sqref="F424:J424">
    <cfRule type="cellIs" dxfId="221" priority="272" operator="equal">
      <formula>"Yes"</formula>
    </cfRule>
  </conditionalFormatting>
  <conditionalFormatting sqref="F425:J425">
    <cfRule type="cellIs" dxfId="220" priority="271" operator="equal">
      <formula>"Yes"</formula>
    </cfRule>
  </conditionalFormatting>
  <conditionalFormatting sqref="F426:J426 I427:J428">
    <cfRule type="cellIs" dxfId="219" priority="270" operator="equal">
      <formula>"Yes"</formula>
    </cfRule>
  </conditionalFormatting>
  <conditionalFormatting sqref="F427:J427">
    <cfRule type="cellIs" dxfId="218" priority="269" operator="equal">
      <formula>"Yes"</formula>
    </cfRule>
  </conditionalFormatting>
  <conditionalFormatting sqref="F428:J428">
    <cfRule type="cellIs" dxfId="217" priority="268" operator="equal">
      <formula>"Yes"</formula>
    </cfRule>
  </conditionalFormatting>
  <conditionalFormatting sqref="F430:J430 I431:J437">
    <cfRule type="cellIs" dxfId="216" priority="267" operator="equal">
      <formula>"Yes"</formula>
    </cfRule>
  </conditionalFormatting>
  <conditionalFormatting sqref="F431:J431">
    <cfRule type="cellIs" dxfId="215" priority="266" operator="equal">
      <formula>"Yes"</formula>
    </cfRule>
  </conditionalFormatting>
  <conditionalFormatting sqref="F432:J432">
    <cfRule type="cellIs" dxfId="214" priority="265" operator="equal">
      <formula>"Yes"</formula>
    </cfRule>
  </conditionalFormatting>
  <conditionalFormatting sqref="F433:J433">
    <cfRule type="cellIs" dxfId="213" priority="264" operator="equal">
      <formula>"Yes"</formula>
    </cfRule>
  </conditionalFormatting>
  <conditionalFormatting sqref="F434:J434">
    <cfRule type="cellIs" dxfId="212" priority="263" operator="equal">
      <formula>"Yes"</formula>
    </cfRule>
  </conditionalFormatting>
  <conditionalFormatting sqref="F435:J435">
    <cfRule type="cellIs" dxfId="211" priority="262" operator="equal">
      <formula>"Yes"</formula>
    </cfRule>
  </conditionalFormatting>
  <conditionalFormatting sqref="F436:J436">
    <cfRule type="cellIs" dxfId="210" priority="261" operator="equal">
      <formula>"Yes"</formula>
    </cfRule>
  </conditionalFormatting>
  <conditionalFormatting sqref="F437:J437">
    <cfRule type="cellIs" dxfId="209" priority="260" operator="equal">
      <formula>"Yes"</formula>
    </cfRule>
  </conditionalFormatting>
  <conditionalFormatting sqref="F438:J438 G439:J442">
    <cfRule type="cellIs" dxfId="208" priority="259" operator="equal">
      <formula>"Yes"</formula>
    </cfRule>
  </conditionalFormatting>
  <conditionalFormatting sqref="F439:J439">
    <cfRule type="cellIs" dxfId="207" priority="258" operator="equal">
      <formula>"Yes"</formula>
    </cfRule>
  </conditionalFormatting>
  <conditionalFormatting sqref="F440:J440">
    <cfRule type="cellIs" dxfId="206" priority="257" operator="equal">
      <formula>"Yes"</formula>
    </cfRule>
  </conditionalFormatting>
  <conditionalFormatting sqref="F443:J443">
    <cfRule type="cellIs" dxfId="205" priority="256" operator="equal">
      <formula>"Yes"</formula>
    </cfRule>
  </conditionalFormatting>
  <conditionalFormatting sqref="F456:J456 I457:J457">
    <cfRule type="cellIs" dxfId="204" priority="255" operator="equal">
      <formula>"Yes"</formula>
    </cfRule>
  </conditionalFormatting>
  <conditionalFormatting sqref="F464:J464">
    <cfRule type="cellIs" dxfId="203" priority="254" operator="equal">
      <formula>"Yes"</formula>
    </cfRule>
  </conditionalFormatting>
  <conditionalFormatting sqref="F79:J79">
    <cfRule type="cellIs" dxfId="202" priority="253" operator="equal">
      <formula>"Yes"</formula>
    </cfRule>
  </conditionalFormatting>
  <conditionalFormatting sqref="K79">
    <cfRule type="cellIs" dxfId="201" priority="252" operator="equal">
      <formula>"Yes"</formula>
    </cfRule>
  </conditionalFormatting>
  <conditionalFormatting sqref="F82:J82">
    <cfRule type="cellIs" dxfId="200" priority="251" operator="equal">
      <formula>"Yes"</formula>
    </cfRule>
  </conditionalFormatting>
  <conditionalFormatting sqref="K82">
    <cfRule type="cellIs" dxfId="199" priority="250" operator="equal">
      <formula>"Yes"</formula>
    </cfRule>
  </conditionalFormatting>
  <conditionalFormatting sqref="F83:J83">
    <cfRule type="cellIs" dxfId="198" priority="249" operator="equal">
      <formula>"Yes"</formula>
    </cfRule>
  </conditionalFormatting>
  <conditionalFormatting sqref="K83">
    <cfRule type="cellIs" dxfId="197" priority="248" operator="equal">
      <formula>"Yes"</formula>
    </cfRule>
  </conditionalFormatting>
  <conditionalFormatting sqref="F84:J84">
    <cfRule type="cellIs" dxfId="196" priority="247" operator="equal">
      <formula>"Yes"</formula>
    </cfRule>
  </conditionalFormatting>
  <conditionalFormatting sqref="K84">
    <cfRule type="cellIs" dxfId="195" priority="246" operator="equal">
      <formula>"Yes"</formula>
    </cfRule>
  </conditionalFormatting>
  <conditionalFormatting sqref="F85:J85">
    <cfRule type="cellIs" dxfId="194" priority="245" operator="equal">
      <formula>"Yes"</formula>
    </cfRule>
  </conditionalFormatting>
  <conditionalFormatting sqref="K85">
    <cfRule type="cellIs" dxfId="193" priority="244" operator="equal">
      <formula>"Yes"</formula>
    </cfRule>
  </conditionalFormatting>
  <conditionalFormatting sqref="F86:J86">
    <cfRule type="cellIs" dxfId="192" priority="243" operator="equal">
      <formula>"Yes"</formula>
    </cfRule>
  </conditionalFormatting>
  <conditionalFormatting sqref="K86">
    <cfRule type="cellIs" dxfId="191" priority="242" operator="equal">
      <formula>"Yes"</formula>
    </cfRule>
  </conditionalFormatting>
  <conditionalFormatting sqref="F87:J87">
    <cfRule type="cellIs" dxfId="190" priority="241" operator="equal">
      <formula>"Yes"</formula>
    </cfRule>
  </conditionalFormatting>
  <conditionalFormatting sqref="K87">
    <cfRule type="cellIs" dxfId="189" priority="240" operator="equal">
      <formula>"Yes"</formula>
    </cfRule>
  </conditionalFormatting>
  <conditionalFormatting sqref="F188:J188">
    <cfRule type="cellIs" dxfId="188" priority="239" operator="equal">
      <formula>"Yes"</formula>
    </cfRule>
  </conditionalFormatting>
  <conditionalFormatting sqref="K188">
    <cfRule type="cellIs" dxfId="187" priority="238" operator="equal">
      <formula>"Yes"</formula>
    </cfRule>
  </conditionalFormatting>
  <conditionalFormatting sqref="F249:J249">
    <cfRule type="cellIs" dxfId="186" priority="237" operator="equal">
      <formula>"Yes"</formula>
    </cfRule>
  </conditionalFormatting>
  <conditionalFormatting sqref="K249">
    <cfRule type="cellIs" dxfId="185" priority="236" operator="equal">
      <formula>"Yes"</formula>
    </cfRule>
  </conditionalFormatting>
  <conditionalFormatting sqref="F250:J250">
    <cfRule type="cellIs" dxfId="184" priority="235" operator="equal">
      <formula>"Yes"</formula>
    </cfRule>
  </conditionalFormatting>
  <conditionalFormatting sqref="K250">
    <cfRule type="cellIs" dxfId="183" priority="234" operator="equal">
      <formula>"Yes"</formula>
    </cfRule>
  </conditionalFormatting>
  <conditionalFormatting sqref="F251:J251">
    <cfRule type="cellIs" dxfId="182" priority="233" operator="equal">
      <formula>"Yes"</formula>
    </cfRule>
  </conditionalFormatting>
  <conditionalFormatting sqref="K251">
    <cfRule type="cellIs" dxfId="181" priority="232" operator="equal">
      <formula>"Yes"</formula>
    </cfRule>
  </conditionalFormatting>
  <conditionalFormatting sqref="F252:J252">
    <cfRule type="cellIs" dxfId="180" priority="231" operator="equal">
      <formula>"Yes"</formula>
    </cfRule>
  </conditionalFormatting>
  <conditionalFormatting sqref="K252">
    <cfRule type="cellIs" dxfId="179" priority="230" operator="equal">
      <formula>"Yes"</formula>
    </cfRule>
  </conditionalFormatting>
  <conditionalFormatting sqref="F253:J253">
    <cfRule type="cellIs" dxfId="178" priority="229" operator="equal">
      <formula>"Yes"</formula>
    </cfRule>
  </conditionalFormatting>
  <conditionalFormatting sqref="K253">
    <cfRule type="cellIs" dxfId="177" priority="228" operator="equal">
      <formula>"Yes"</formula>
    </cfRule>
  </conditionalFormatting>
  <conditionalFormatting sqref="F254:J254">
    <cfRule type="cellIs" dxfId="176" priority="227" operator="equal">
      <formula>"Yes"</formula>
    </cfRule>
  </conditionalFormatting>
  <conditionalFormatting sqref="K254">
    <cfRule type="cellIs" dxfId="175" priority="226" operator="equal">
      <formula>"Yes"</formula>
    </cfRule>
  </conditionalFormatting>
  <conditionalFormatting sqref="F255:J255">
    <cfRule type="cellIs" dxfId="174" priority="225" operator="equal">
      <formula>"Yes"</formula>
    </cfRule>
  </conditionalFormatting>
  <conditionalFormatting sqref="K255">
    <cfRule type="cellIs" dxfId="173" priority="224" operator="equal">
      <formula>"Yes"</formula>
    </cfRule>
  </conditionalFormatting>
  <conditionalFormatting sqref="F256:J256">
    <cfRule type="cellIs" dxfId="172" priority="223" operator="equal">
      <formula>"Yes"</formula>
    </cfRule>
  </conditionalFormatting>
  <conditionalFormatting sqref="K256">
    <cfRule type="cellIs" dxfId="171" priority="222" operator="equal">
      <formula>"Yes"</formula>
    </cfRule>
  </conditionalFormatting>
  <conditionalFormatting sqref="F264:J264">
    <cfRule type="cellIs" dxfId="170" priority="221" operator="equal">
      <formula>"Yes"</formula>
    </cfRule>
  </conditionalFormatting>
  <conditionalFormatting sqref="K264">
    <cfRule type="cellIs" dxfId="169" priority="220" operator="equal">
      <formula>"Yes"</formula>
    </cfRule>
  </conditionalFormatting>
  <conditionalFormatting sqref="F265:J265">
    <cfRule type="cellIs" dxfId="168" priority="219" operator="equal">
      <formula>"Yes"</formula>
    </cfRule>
  </conditionalFormatting>
  <conditionalFormatting sqref="K265">
    <cfRule type="cellIs" dxfId="167" priority="218" operator="equal">
      <formula>"Yes"</formula>
    </cfRule>
  </conditionalFormatting>
  <conditionalFormatting sqref="F266:J266">
    <cfRule type="cellIs" dxfId="166" priority="217" operator="equal">
      <formula>"Yes"</formula>
    </cfRule>
  </conditionalFormatting>
  <conditionalFormatting sqref="K266">
    <cfRule type="cellIs" dxfId="165" priority="216" operator="equal">
      <formula>"Yes"</formula>
    </cfRule>
  </conditionalFormatting>
  <conditionalFormatting sqref="F334:J334">
    <cfRule type="cellIs" dxfId="164" priority="215" operator="equal">
      <formula>"Yes"</formula>
    </cfRule>
  </conditionalFormatting>
  <conditionalFormatting sqref="K334">
    <cfRule type="cellIs" dxfId="163" priority="214" operator="equal">
      <formula>"Yes"</formula>
    </cfRule>
  </conditionalFormatting>
  <conditionalFormatting sqref="F335:J335">
    <cfRule type="cellIs" dxfId="162" priority="213" operator="equal">
      <formula>"Yes"</formula>
    </cfRule>
  </conditionalFormatting>
  <conditionalFormatting sqref="K335">
    <cfRule type="cellIs" dxfId="161" priority="212" operator="equal">
      <formula>"Yes"</formula>
    </cfRule>
  </conditionalFormatting>
  <conditionalFormatting sqref="F336:J336">
    <cfRule type="cellIs" dxfId="160" priority="211" operator="equal">
      <formula>"Yes"</formula>
    </cfRule>
  </conditionalFormatting>
  <conditionalFormatting sqref="K336">
    <cfRule type="cellIs" dxfId="159" priority="210" operator="equal">
      <formula>"Yes"</formula>
    </cfRule>
  </conditionalFormatting>
  <conditionalFormatting sqref="F337:J337">
    <cfRule type="cellIs" dxfId="158" priority="209" operator="equal">
      <formula>"Yes"</formula>
    </cfRule>
  </conditionalFormatting>
  <conditionalFormatting sqref="K337">
    <cfRule type="cellIs" dxfId="157" priority="208" operator="equal">
      <formula>"Yes"</formula>
    </cfRule>
  </conditionalFormatting>
  <conditionalFormatting sqref="F343:J343">
    <cfRule type="cellIs" dxfId="156" priority="207" operator="equal">
      <formula>"Yes"</formula>
    </cfRule>
  </conditionalFormatting>
  <conditionalFormatting sqref="K343">
    <cfRule type="cellIs" dxfId="155" priority="206" operator="equal">
      <formula>"Yes"</formula>
    </cfRule>
  </conditionalFormatting>
  <conditionalFormatting sqref="F344:J344">
    <cfRule type="cellIs" dxfId="154" priority="205" operator="equal">
      <formula>"Yes"</formula>
    </cfRule>
  </conditionalFormatting>
  <conditionalFormatting sqref="K344">
    <cfRule type="cellIs" dxfId="153" priority="204" operator="equal">
      <formula>"Yes"</formula>
    </cfRule>
  </conditionalFormatting>
  <conditionalFormatting sqref="F345:J345">
    <cfRule type="cellIs" dxfId="152" priority="203" operator="equal">
      <formula>"Yes"</formula>
    </cfRule>
  </conditionalFormatting>
  <conditionalFormatting sqref="K345">
    <cfRule type="cellIs" dxfId="151" priority="202" operator="equal">
      <formula>"Yes"</formula>
    </cfRule>
  </conditionalFormatting>
  <conditionalFormatting sqref="F429:J429">
    <cfRule type="cellIs" dxfId="150" priority="201" operator="equal">
      <formula>"Yes"</formula>
    </cfRule>
  </conditionalFormatting>
  <conditionalFormatting sqref="K429">
    <cfRule type="cellIs" dxfId="149" priority="200" operator="equal">
      <formula>"Yes"</formula>
    </cfRule>
  </conditionalFormatting>
  <conditionalFormatting sqref="F64:J64">
    <cfRule type="cellIs" dxfId="148" priority="199" operator="equal">
      <formula>"Yes"</formula>
    </cfRule>
  </conditionalFormatting>
  <conditionalFormatting sqref="F65:J65">
    <cfRule type="cellIs" dxfId="147" priority="198" operator="equal">
      <formula>"Yes"</formula>
    </cfRule>
  </conditionalFormatting>
  <conditionalFormatting sqref="F194:J194 F194:H199">
    <cfRule type="cellIs" dxfId="146" priority="197" operator="equal">
      <formula>"Yes"</formula>
    </cfRule>
  </conditionalFormatting>
  <conditionalFormatting sqref="F196:J196">
    <cfRule type="cellIs" dxfId="145" priority="196" operator="equal">
      <formula>"Yes"</formula>
    </cfRule>
  </conditionalFormatting>
  <conditionalFormatting sqref="F197:J197">
    <cfRule type="cellIs" dxfId="144" priority="195" operator="equal">
      <formula>"Yes"</formula>
    </cfRule>
  </conditionalFormatting>
  <conditionalFormatting sqref="F199:J199">
    <cfRule type="cellIs" dxfId="143" priority="194" operator="equal">
      <formula>"Yes"</formula>
    </cfRule>
  </conditionalFormatting>
  <conditionalFormatting sqref="K199">
    <cfRule type="cellIs" dxfId="142" priority="193" operator="equal">
      <formula>"Yes"</formula>
    </cfRule>
  </conditionalFormatting>
  <conditionalFormatting sqref="F444:J444">
    <cfRule type="cellIs" dxfId="141" priority="192" operator="equal">
      <formula>"Yes"</formula>
    </cfRule>
  </conditionalFormatting>
  <conditionalFormatting sqref="K444">
    <cfRule type="cellIs" dxfId="140" priority="191" operator="equal">
      <formula>"Yes"</formula>
    </cfRule>
  </conditionalFormatting>
  <conditionalFormatting sqref="F445:J445">
    <cfRule type="cellIs" dxfId="139" priority="190" operator="equal">
      <formula>"Yes"</formula>
    </cfRule>
  </conditionalFormatting>
  <conditionalFormatting sqref="K445">
    <cfRule type="cellIs" dxfId="138" priority="189" operator="equal">
      <formula>"Yes"</formula>
    </cfRule>
  </conditionalFormatting>
  <conditionalFormatting sqref="F446:J446">
    <cfRule type="cellIs" dxfId="137" priority="188" operator="equal">
      <formula>"Yes"</formula>
    </cfRule>
  </conditionalFormatting>
  <conditionalFormatting sqref="K446">
    <cfRule type="cellIs" dxfId="136" priority="187" operator="equal">
      <formula>"Yes"</formula>
    </cfRule>
  </conditionalFormatting>
  <conditionalFormatting sqref="F488:J488">
    <cfRule type="cellIs" dxfId="135" priority="186" operator="equal">
      <formula>"Yes"</formula>
    </cfRule>
  </conditionalFormatting>
  <conditionalFormatting sqref="K488">
    <cfRule type="cellIs" dxfId="134" priority="185" operator="equal">
      <formula>"Yes"</formula>
    </cfRule>
  </conditionalFormatting>
  <conditionalFormatting sqref="F16:J16">
    <cfRule type="cellIs" dxfId="133" priority="184" operator="equal">
      <formula>"Yes"</formula>
    </cfRule>
  </conditionalFormatting>
  <conditionalFormatting sqref="F26:J26">
    <cfRule type="cellIs" dxfId="132" priority="183" operator="equal">
      <formula>"Yes"</formula>
    </cfRule>
  </conditionalFormatting>
  <conditionalFormatting sqref="F39:J39">
    <cfRule type="cellIs" dxfId="131" priority="182" operator="equal">
      <formula>"Yes"</formula>
    </cfRule>
  </conditionalFormatting>
  <conditionalFormatting sqref="F193:J193">
    <cfRule type="cellIs" dxfId="130" priority="181" operator="equal">
      <formula>"Yes"</formula>
    </cfRule>
  </conditionalFormatting>
  <conditionalFormatting sqref="F235:J235">
    <cfRule type="cellIs" dxfId="129" priority="180" operator="equal">
      <formula>"Yes"</formula>
    </cfRule>
  </conditionalFormatting>
  <conditionalFormatting sqref="F236:J236">
    <cfRule type="cellIs" dxfId="128" priority="179" operator="equal">
      <formula>"Yes"</formula>
    </cfRule>
  </conditionalFormatting>
  <conditionalFormatting sqref="F237:J237">
    <cfRule type="cellIs" dxfId="127" priority="178" operator="equal">
      <formula>"Yes"</formula>
    </cfRule>
  </conditionalFormatting>
  <conditionalFormatting sqref="F290:J290">
    <cfRule type="cellIs" dxfId="126" priority="177" operator="equal">
      <formula>"Yes"</formula>
    </cfRule>
  </conditionalFormatting>
  <conditionalFormatting sqref="F291:J291">
    <cfRule type="cellIs" dxfId="125" priority="176" operator="equal">
      <formula>"Yes"</formula>
    </cfRule>
  </conditionalFormatting>
  <conditionalFormatting sqref="F292:J292">
    <cfRule type="cellIs" dxfId="124" priority="175" operator="equal">
      <formula>"Yes"</formula>
    </cfRule>
  </conditionalFormatting>
  <conditionalFormatting sqref="F293:J293">
    <cfRule type="cellIs" dxfId="123" priority="174" operator="equal">
      <formula>"Yes"</formula>
    </cfRule>
  </conditionalFormatting>
  <conditionalFormatting sqref="F294:J294">
    <cfRule type="cellIs" dxfId="122" priority="173" operator="equal">
      <formula>"Yes"</formula>
    </cfRule>
  </conditionalFormatting>
  <conditionalFormatting sqref="F300:J300">
    <cfRule type="cellIs" dxfId="121" priority="172" operator="equal">
      <formula>"Yes"</formula>
    </cfRule>
  </conditionalFormatting>
  <conditionalFormatting sqref="F303:J303">
    <cfRule type="cellIs" dxfId="120" priority="171" operator="equal">
      <formula>"Yes"</formula>
    </cfRule>
  </conditionalFormatting>
  <conditionalFormatting sqref="F304:J304">
    <cfRule type="cellIs" dxfId="119" priority="170" operator="equal">
      <formula>"Yes"</formula>
    </cfRule>
  </conditionalFormatting>
  <conditionalFormatting sqref="F306:J306">
    <cfRule type="cellIs" dxfId="118" priority="169" operator="equal">
      <formula>"Yes"</formula>
    </cfRule>
  </conditionalFormatting>
  <conditionalFormatting sqref="F295:J295">
    <cfRule type="cellIs" dxfId="117" priority="168" operator="equal">
      <formula>"Yes"</formula>
    </cfRule>
  </conditionalFormatting>
  <conditionalFormatting sqref="K295">
    <cfRule type="cellIs" dxfId="116" priority="167" operator="equal">
      <formula>"Yes"</formula>
    </cfRule>
  </conditionalFormatting>
  <conditionalFormatting sqref="F296:J296">
    <cfRule type="cellIs" dxfId="115" priority="166" operator="equal">
      <formula>"Yes"</formula>
    </cfRule>
  </conditionalFormatting>
  <conditionalFormatting sqref="K296">
    <cfRule type="cellIs" dxfId="114" priority="165" operator="equal">
      <formula>"Yes"</formula>
    </cfRule>
  </conditionalFormatting>
  <conditionalFormatting sqref="F297:J297">
    <cfRule type="cellIs" dxfId="113" priority="164" operator="equal">
      <formula>"Yes"</formula>
    </cfRule>
  </conditionalFormatting>
  <conditionalFormatting sqref="K297">
    <cfRule type="cellIs" dxfId="112" priority="163" operator="equal">
      <formula>"Yes"</formula>
    </cfRule>
  </conditionalFormatting>
  <conditionalFormatting sqref="F298:J298">
    <cfRule type="cellIs" dxfId="111" priority="162" operator="equal">
      <formula>"Yes"</formula>
    </cfRule>
  </conditionalFormatting>
  <conditionalFormatting sqref="K298">
    <cfRule type="cellIs" dxfId="110" priority="161" operator="equal">
      <formula>"Yes"</formula>
    </cfRule>
  </conditionalFormatting>
  <conditionalFormatting sqref="F301:J301">
    <cfRule type="cellIs" dxfId="109" priority="160" operator="equal">
      <formula>"Yes"</formula>
    </cfRule>
  </conditionalFormatting>
  <conditionalFormatting sqref="K301">
    <cfRule type="cellIs" dxfId="108" priority="159" operator="equal">
      <formula>"Yes"</formula>
    </cfRule>
  </conditionalFormatting>
  <conditionalFormatting sqref="F302:J302">
    <cfRule type="cellIs" dxfId="107" priority="158" operator="equal">
      <formula>"Yes"</formula>
    </cfRule>
  </conditionalFormatting>
  <conditionalFormatting sqref="K302">
    <cfRule type="cellIs" dxfId="106" priority="157" operator="equal">
      <formula>"Yes"</formula>
    </cfRule>
  </conditionalFormatting>
  <conditionalFormatting sqref="F305:J305">
    <cfRule type="cellIs" dxfId="105" priority="156" operator="equal">
      <formula>"Yes"</formula>
    </cfRule>
  </conditionalFormatting>
  <conditionalFormatting sqref="K305">
    <cfRule type="cellIs" dxfId="104" priority="155" operator="equal">
      <formula>"Yes"</formula>
    </cfRule>
  </conditionalFormatting>
  <conditionalFormatting sqref="F309:J309">
    <cfRule type="cellIs" dxfId="103" priority="154" operator="equal">
      <formula>"Yes"</formula>
    </cfRule>
  </conditionalFormatting>
  <conditionalFormatting sqref="F310:J310">
    <cfRule type="cellIs" dxfId="102" priority="153" operator="equal">
      <formula>"Yes"</formula>
    </cfRule>
  </conditionalFormatting>
  <conditionalFormatting sqref="F318:J318">
    <cfRule type="cellIs" dxfId="101" priority="152" operator="equal">
      <formula>"Yes"</formula>
    </cfRule>
  </conditionalFormatting>
  <conditionalFormatting sqref="F320:J320">
    <cfRule type="cellIs" dxfId="100" priority="151" operator="equal">
      <formula>"Yes"</formula>
    </cfRule>
  </conditionalFormatting>
  <conditionalFormatting sqref="F317:J317">
    <cfRule type="cellIs" dxfId="99" priority="150" operator="equal">
      <formula>"Yes"</formula>
    </cfRule>
  </conditionalFormatting>
  <conditionalFormatting sqref="K317">
    <cfRule type="cellIs" dxfId="98" priority="149" operator="equal">
      <formula>"Yes"</formula>
    </cfRule>
  </conditionalFormatting>
  <conditionalFormatting sqref="F324:J324">
    <cfRule type="cellIs" dxfId="97" priority="148" operator="equal">
      <formula>"Yes"</formula>
    </cfRule>
  </conditionalFormatting>
  <conditionalFormatting sqref="K324">
    <cfRule type="cellIs" dxfId="96" priority="147" operator="equal">
      <formula>"Yes"</formula>
    </cfRule>
  </conditionalFormatting>
  <conditionalFormatting sqref="F355:J355">
    <cfRule type="cellIs" dxfId="95" priority="146" operator="equal">
      <formula>"Yes"</formula>
    </cfRule>
  </conditionalFormatting>
  <conditionalFormatting sqref="F367:J367">
    <cfRule type="cellIs" dxfId="94" priority="145" operator="equal">
      <formula>"Yes"</formula>
    </cfRule>
  </conditionalFormatting>
  <conditionalFormatting sqref="F7:J7">
    <cfRule type="cellIs" dxfId="93" priority="144" operator="equal">
      <formula>"Yes"</formula>
    </cfRule>
  </conditionalFormatting>
  <conditionalFormatting sqref="F9:J9">
    <cfRule type="cellIs" dxfId="92" priority="143" operator="equal">
      <formula>"Yes"</formula>
    </cfRule>
  </conditionalFormatting>
  <conditionalFormatting sqref="F10:J10">
    <cfRule type="cellIs" dxfId="91" priority="142" operator="equal">
      <formula>"Yes"</formula>
    </cfRule>
  </conditionalFormatting>
  <conditionalFormatting sqref="F13:J13">
    <cfRule type="cellIs" dxfId="90" priority="141" operator="equal">
      <formula>"Yes"</formula>
    </cfRule>
  </conditionalFormatting>
  <conditionalFormatting sqref="F19:J19">
    <cfRule type="cellIs" dxfId="89" priority="140" operator="equal">
      <formula>"Yes"</formula>
    </cfRule>
  </conditionalFormatting>
  <conditionalFormatting sqref="K19">
    <cfRule type="cellIs" dxfId="88" priority="139" operator="equal">
      <formula>"Yes"</formula>
    </cfRule>
  </conditionalFormatting>
  <conditionalFormatting sqref="F20:J20">
    <cfRule type="cellIs" dxfId="87" priority="138" operator="equal">
      <formula>"Yes"</formula>
    </cfRule>
  </conditionalFormatting>
  <conditionalFormatting sqref="K20">
    <cfRule type="cellIs" dxfId="86" priority="137" operator="equal">
      <formula>"Yes"</formula>
    </cfRule>
  </conditionalFormatting>
  <conditionalFormatting sqref="F22:J25">
    <cfRule type="cellIs" dxfId="85" priority="136" operator="equal">
      <formula>"Yes"</formula>
    </cfRule>
  </conditionalFormatting>
  <conditionalFormatting sqref="F27:J27">
    <cfRule type="cellIs" dxfId="84" priority="135" operator="equal">
      <formula>"Yes"</formula>
    </cfRule>
  </conditionalFormatting>
  <conditionalFormatting sqref="F31:J31">
    <cfRule type="cellIs" dxfId="83" priority="134" operator="equal">
      <formula>"Yes"</formula>
    </cfRule>
  </conditionalFormatting>
  <conditionalFormatting sqref="F32:J32">
    <cfRule type="cellIs" dxfId="82" priority="133" operator="equal">
      <formula>"Yes"</formula>
    </cfRule>
  </conditionalFormatting>
  <conditionalFormatting sqref="F33:J33">
    <cfRule type="cellIs" dxfId="81" priority="132" operator="equal">
      <formula>"Yes"</formula>
    </cfRule>
  </conditionalFormatting>
  <conditionalFormatting sqref="F34:J34">
    <cfRule type="cellIs" dxfId="80" priority="131" operator="equal">
      <formula>"Yes"</formula>
    </cfRule>
  </conditionalFormatting>
  <conditionalFormatting sqref="F35:J35">
    <cfRule type="cellIs" dxfId="79" priority="130" operator="equal">
      <formula>"Yes"</formula>
    </cfRule>
  </conditionalFormatting>
  <conditionalFormatting sqref="F36:J36">
    <cfRule type="cellIs" dxfId="78" priority="129" operator="equal">
      <formula>"Yes"</formula>
    </cfRule>
  </conditionalFormatting>
  <conditionalFormatting sqref="F37:J37">
    <cfRule type="cellIs" dxfId="77" priority="128" operator="equal">
      <formula>"Yes"</formula>
    </cfRule>
  </conditionalFormatting>
  <conditionalFormatting sqref="F38:J38">
    <cfRule type="cellIs" dxfId="76" priority="127" operator="equal">
      <formula>"Yes"</formula>
    </cfRule>
  </conditionalFormatting>
  <conditionalFormatting sqref="F28:J29">
    <cfRule type="cellIs" dxfId="75" priority="126" operator="equal">
      <formula>"Yes"</formula>
    </cfRule>
  </conditionalFormatting>
  <conditionalFormatting sqref="F30:J30">
    <cfRule type="cellIs" dxfId="74" priority="125" operator="equal">
      <formula>"Yes"</formula>
    </cfRule>
  </conditionalFormatting>
  <conditionalFormatting sqref="F41:J41">
    <cfRule type="cellIs" dxfId="73" priority="124" operator="equal">
      <formula>"Yes"</formula>
    </cfRule>
  </conditionalFormatting>
  <conditionalFormatting sqref="F43:J43">
    <cfRule type="cellIs" dxfId="72" priority="123" operator="equal">
      <formula>"Yes"</formula>
    </cfRule>
  </conditionalFormatting>
  <conditionalFormatting sqref="F45:J45">
    <cfRule type="cellIs" dxfId="71" priority="122" operator="equal">
      <formula>"Yes"</formula>
    </cfRule>
  </conditionalFormatting>
  <conditionalFormatting sqref="F46:J46">
    <cfRule type="cellIs" dxfId="70" priority="121" operator="equal">
      <formula>"Yes"</formula>
    </cfRule>
  </conditionalFormatting>
  <conditionalFormatting sqref="F47:J47">
    <cfRule type="cellIs" dxfId="69" priority="120" operator="equal">
      <formula>"Yes"</formula>
    </cfRule>
  </conditionalFormatting>
  <conditionalFormatting sqref="F40:J40">
    <cfRule type="cellIs" dxfId="68" priority="119" operator="equal">
      <formula>"Yes"</formula>
    </cfRule>
  </conditionalFormatting>
  <conditionalFormatting sqref="F42:J42">
    <cfRule type="cellIs" dxfId="67" priority="118" operator="equal">
      <formula>"Yes"</formula>
    </cfRule>
  </conditionalFormatting>
  <conditionalFormatting sqref="F44:J44">
    <cfRule type="cellIs" dxfId="66" priority="117" operator="equal">
      <formula>"Yes"</formula>
    </cfRule>
  </conditionalFormatting>
  <conditionalFormatting sqref="F107:J107">
    <cfRule type="cellIs" dxfId="65" priority="116" operator="equal">
      <formula>"Yes"</formula>
    </cfRule>
  </conditionalFormatting>
  <conditionalFormatting sqref="F178:J178">
    <cfRule type="cellIs" dxfId="64" priority="115" operator="equal">
      <formula>"Yes"</formula>
    </cfRule>
  </conditionalFormatting>
  <conditionalFormatting sqref="F413:J413">
    <cfRule type="cellIs" dxfId="63" priority="114" operator="equal">
      <formula>"Yes"</formula>
    </cfRule>
  </conditionalFormatting>
  <conditionalFormatting sqref="F414:J414">
    <cfRule type="cellIs" dxfId="62" priority="113" operator="equal">
      <formula>"Yes"</formula>
    </cfRule>
  </conditionalFormatting>
  <conditionalFormatting sqref="F411:J412">
    <cfRule type="cellIs" dxfId="61" priority="112" operator="equal">
      <formula>"Yes"</formula>
    </cfRule>
  </conditionalFormatting>
  <conditionalFormatting sqref="K411:K412">
    <cfRule type="cellIs" dxfId="60" priority="111" operator="equal">
      <formula>"Yes"</formula>
    </cfRule>
  </conditionalFormatting>
  <conditionalFormatting sqref="F452:J453 F453:F454">
    <cfRule type="cellIs" dxfId="59" priority="110" operator="equal">
      <formula>"Yes"</formula>
    </cfRule>
  </conditionalFormatting>
  <conditionalFormatting sqref="F454:J454">
    <cfRule type="cellIs" dxfId="58" priority="109" operator="equal">
      <formula>"Yes"</formula>
    </cfRule>
  </conditionalFormatting>
  <conditionalFormatting sqref="K453:K454">
    <cfRule type="cellIs" dxfId="57" priority="108" operator="equal">
      <formula>"Yes"</formula>
    </cfRule>
  </conditionalFormatting>
  <conditionalFormatting sqref="F468:J468">
    <cfRule type="cellIs" dxfId="56" priority="107" operator="equal">
      <formula>"Yes"</formula>
    </cfRule>
  </conditionalFormatting>
  <conditionalFormatting sqref="F471">
    <cfRule type="cellIs" dxfId="55" priority="106" operator="equal">
      <formula>"Yes"</formula>
    </cfRule>
  </conditionalFormatting>
  <conditionalFormatting sqref="G471">
    <cfRule type="cellIs" dxfId="54" priority="105" operator="equal">
      <formula>"Yes"</formula>
    </cfRule>
  </conditionalFormatting>
  <conditionalFormatting sqref="H471">
    <cfRule type="cellIs" dxfId="53" priority="104" operator="equal">
      <formula>"Yes"</formula>
    </cfRule>
  </conditionalFormatting>
  <conditionalFormatting sqref="I471">
    <cfRule type="cellIs" dxfId="52" priority="103" operator="equal">
      <formula>"Yes"</formula>
    </cfRule>
  </conditionalFormatting>
  <conditionalFormatting sqref="J471">
    <cfRule type="cellIs" dxfId="51" priority="102" operator="equal">
      <formula>"Yes"</formula>
    </cfRule>
  </conditionalFormatting>
  <conditionalFormatting sqref="F472:F474">
    <cfRule type="cellIs" dxfId="50" priority="101" operator="equal">
      <formula>"Yes"</formula>
    </cfRule>
  </conditionalFormatting>
  <conditionalFormatting sqref="G472:G474">
    <cfRule type="cellIs" dxfId="49" priority="100" operator="equal">
      <formula>"Yes"</formula>
    </cfRule>
  </conditionalFormatting>
  <conditionalFormatting sqref="H472:H474">
    <cfRule type="cellIs" dxfId="48" priority="99" operator="equal">
      <formula>"Yes"</formula>
    </cfRule>
  </conditionalFormatting>
  <conditionalFormatting sqref="I472:I474">
    <cfRule type="cellIs" dxfId="47" priority="98" operator="equal">
      <formula>"Yes"</formula>
    </cfRule>
  </conditionalFormatting>
  <conditionalFormatting sqref="J472:J474">
    <cfRule type="cellIs" dxfId="46" priority="97" operator="equal">
      <formula>"Yes"</formula>
    </cfRule>
  </conditionalFormatting>
  <conditionalFormatting sqref="F108:J108">
    <cfRule type="cellIs" dxfId="45" priority="96" operator="equal">
      <formula>"Yes"</formula>
    </cfRule>
  </conditionalFormatting>
  <conditionalFormatting sqref="F441:J441">
    <cfRule type="cellIs" dxfId="44" priority="95" operator="equal">
      <formula>"Yes"</formula>
    </cfRule>
  </conditionalFormatting>
  <conditionalFormatting sqref="F311:J316">
    <cfRule type="cellIs" dxfId="43" priority="94" operator="equal">
      <formula>"Yes"</formula>
    </cfRule>
  </conditionalFormatting>
  <conditionalFormatting sqref="F220:K239 H219:K219 F241:K242 F240:J240 F244:K244 F243:J243 F245:J245 F333:J333 F478:K482 F475:I477 F487:K495 F214:K215 F217:K218 K109:K111 F483:I486 F219 F112:K126 F6:K108 F131:K178 F181:K211 F246:K332 F334:K474">
    <cfRule type="cellIs" dxfId="42" priority="93" operator="equal">
      <formula>"Yes"</formula>
    </cfRule>
  </conditionalFormatting>
  <conditionalFormatting sqref="F109:J111">
    <cfRule type="cellIs" dxfId="41" priority="61" operator="equal">
      <formula>"Yes"</formula>
    </cfRule>
  </conditionalFormatting>
  <conditionalFormatting sqref="F127:K130">
    <cfRule type="cellIs" dxfId="40" priority="57" operator="equal">
      <formula>"Yes"</formula>
    </cfRule>
  </conditionalFormatting>
  <conditionalFormatting sqref="F180:K180">
    <cfRule type="cellIs" dxfId="39" priority="46" operator="equal">
      <formula>"Yes"</formula>
    </cfRule>
  </conditionalFormatting>
  <conditionalFormatting sqref="G219">
    <cfRule type="cellIs" dxfId="38" priority="41" operator="equal">
      <formula>"Yes"</formula>
    </cfRule>
  </conditionalFormatting>
  <conditionalFormatting sqref="K243">
    <cfRule type="cellIs" dxfId="37" priority="38" operator="equal">
      <formula>"Yes"</formula>
    </cfRule>
  </conditionalFormatting>
  <conditionalFormatting sqref="K240">
    <cfRule type="cellIs" dxfId="36" priority="37" operator="equal">
      <formula>"Yes"</formula>
    </cfRule>
  </conditionalFormatting>
  <conditionalFormatting sqref="K245">
    <cfRule type="cellIs" dxfId="35" priority="35" operator="equal">
      <formula>"Yes"</formula>
    </cfRule>
  </conditionalFormatting>
  <conditionalFormatting sqref="K333">
    <cfRule type="cellIs" dxfId="34" priority="24" operator="equal">
      <formula>"Yes"</formula>
    </cfRule>
  </conditionalFormatting>
  <conditionalFormatting sqref="J476:J477">
    <cfRule type="cellIs" dxfId="33" priority="10" operator="equal">
      <formula>"Yes"</formula>
    </cfRule>
  </conditionalFormatting>
  <conditionalFormatting sqref="J484:K486">
    <cfRule type="cellIs" dxfId="32" priority="8" operator="equal">
      <formula>"Yes"</formula>
    </cfRule>
  </conditionalFormatting>
  <conditionalFormatting sqref="L171:L177 J475:K475 K476:K477 J483:K483">
    <cfRule type="expression" dxfId="31" priority="310">
      <formula>ISBLANK(#REF!)</formula>
    </cfRule>
  </conditionalFormatting>
  <conditionalFormatting sqref="K84:K86">
    <cfRule type="cellIs" dxfId="30" priority="2" operator="equal">
      <formula>"Yes"</formula>
    </cfRule>
  </conditionalFormatting>
  <conditionalFormatting sqref="F451">
    <cfRule type="cellIs" dxfId="29" priority="6" operator="equal">
      <formula>"Yes"</formula>
    </cfRule>
  </conditionalFormatting>
  <conditionalFormatting sqref="F452">
    <cfRule type="cellIs" dxfId="28" priority="5" operator="equal">
      <formula>"Yes"</formula>
    </cfRule>
  </conditionalFormatting>
  <conditionalFormatting sqref="F453:F454">
    <cfRule type="cellIs" dxfId="27" priority="4" operator="equal">
      <formula>"Yes"</formula>
    </cfRule>
  </conditionalFormatting>
  <conditionalFormatting sqref="F84:J86">
    <cfRule type="cellIs" dxfId="26" priority="3" operator="equal">
      <formula>"Yes"</formula>
    </cfRule>
  </conditionalFormatting>
  <conditionalFormatting sqref="F179:K179">
    <cfRule type="cellIs" dxfId="25" priority="1" operator="equal">
      <formula>"Yes"</formula>
    </cfRule>
  </conditionalFormatting>
  <printOptions gridLines="1"/>
  <pageMargins left="0.7" right="0.7" top="0.75" bottom="0.75" header="0.3" footer="0.3"/>
  <pageSetup paperSize="5" scale="62" fitToHeight="0" orientation="landscape" r:id="rId1"/>
  <headerFooter>
    <oddHeader>&amp;C&amp;"Arial,Bold"&amp;14&amp;UDeliverables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'Drop Down Options'!$A$23:$A$24</xm:f>
          </x14:formula1>
          <xm:sqref>G6:G86 I69:I70</xm:sqref>
        </x14:dataValidation>
        <x14:dataValidation type="list" allowBlank="1" showInputMessage="1" showErrorMessage="1">
          <x14:formula1>
            <xm:f>'Drop Down Options'!$A$27:$A$28</xm:f>
          </x14:formula1>
          <xm:sqref>H6:H86</xm:sqref>
        </x14:dataValidation>
        <x14:dataValidation type="list" allowBlank="1" showInputMessage="1" showErrorMessage="1">
          <x14:formula1>
            <xm:f>'Drop Down Options'!$A$31:$A$32</xm:f>
          </x14:formula1>
          <xm:sqref>F83:F86 I6:I63 I65:I68 I71:I86</xm:sqref>
        </x14:dataValidation>
        <x14:dataValidation type="list" allowBlank="1" showInputMessage="1" showErrorMessage="1">
          <x14:formula1>
            <xm:f>'Drop Down Options'!$A$35:$A$36</xm:f>
          </x14:formula1>
          <xm:sqref>J6:J86</xm:sqref>
        </x14:dataValidation>
        <x14:dataValidation type="list" allowBlank="1" showInputMessage="1" showErrorMessage="1">
          <x14:formula1>
            <xm:f>'Drop Down Options'!$A$39:$A$40</xm:f>
          </x14:formula1>
          <xm:sqref>K6:K86</xm:sqref>
        </x14:dataValidation>
        <x14:dataValidation type="list" allowBlank="1" showInputMessage="1" showErrorMessage="1">
          <x14:formula1>
            <xm:f>'Drop Down Options'!$A$43:$A$44</xm:f>
          </x14:formula1>
          <xm:sqref>L6:L84</xm:sqref>
        </x14:dataValidation>
        <x14:dataValidation type="list" allowBlank="1" showInputMessage="1" showErrorMessage="1">
          <x14:formula1>
            <xm:f>'Drop Down Options'!$A$47:$A$49</xm:f>
          </x14:formula1>
          <xm:sqref>D83:D84</xm:sqref>
        </x14:dataValidation>
        <x14:dataValidation type="list" allowBlank="1" showInputMessage="1" showErrorMessage="1">
          <x14:formula1>
            <xm:f>'S:\Budget and Planning\SC HOUSE OVERSIGHT COMMITTEE\FY18\[Copy of SCDC - Laws Draft (003).xlsx]Dropdown options'!#REF!</xm:f>
          </x14:formula1>
          <xm:sqref>D6:D82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2"/>
  <sheetViews>
    <sheetView workbookViewId="0">
      <selection activeCell="B3" sqref="B3"/>
    </sheetView>
  </sheetViews>
  <sheetFormatPr defaultRowHeight="12.75" x14ac:dyDescent="0.2"/>
  <cols>
    <col min="2" max="2" width="170.7109375" customWidth="1"/>
  </cols>
  <sheetData>
    <row r="1" spans="1:2" ht="39.75" customHeight="1" x14ac:dyDescent="0.2">
      <c r="A1" s="373" t="s">
        <v>2151</v>
      </c>
      <c r="B1" s="373"/>
    </row>
    <row r="2" spans="1:2" x14ac:dyDescent="0.2">
      <c r="A2" s="264" t="s">
        <v>972</v>
      </c>
      <c r="B2" s="264" t="s">
        <v>973</v>
      </c>
    </row>
    <row r="3" spans="1:2" ht="89.25" x14ac:dyDescent="0.2">
      <c r="A3" s="22">
        <v>1</v>
      </c>
      <c r="B3" s="192" t="s">
        <v>1732</v>
      </c>
    </row>
    <row r="4" spans="1:2" x14ac:dyDescent="0.2">
      <c r="A4" s="22"/>
      <c r="B4" s="192"/>
    </row>
    <row r="5" spans="1:2" ht="25.5" x14ac:dyDescent="0.2">
      <c r="A5" s="22">
        <v>2</v>
      </c>
      <c r="B5" s="192" t="s">
        <v>1744</v>
      </c>
    </row>
    <row r="6" spans="1:2" x14ac:dyDescent="0.2">
      <c r="A6" s="22"/>
      <c r="B6" s="192"/>
    </row>
    <row r="7" spans="1:2" ht="63.75" x14ac:dyDescent="0.2">
      <c r="A7" s="22">
        <v>3</v>
      </c>
      <c r="B7" s="192" t="s">
        <v>1733</v>
      </c>
    </row>
    <row r="8" spans="1:2" x14ac:dyDescent="0.2">
      <c r="A8" s="22"/>
      <c r="B8" s="192"/>
    </row>
    <row r="9" spans="1:2" ht="63.75" x14ac:dyDescent="0.2">
      <c r="A9" s="22">
        <v>4</v>
      </c>
      <c r="B9" s="192" t="s">
        <v>1734</v>
      </c>
    </row>
    <row r="10" spans="1:2" x14ac:dyDescent="0.2">
      <c r="A10" s="22"/>
      <c r="B10" s="192"/>
    </row>
    <row r="11" spans="1:2" ht="38.25" x14ac:dyDescent="0.2">
      <c r="A11" s="22">
        <v>5</v>
      </c>
      <c r="B11" s="192" t="s">
        <v>1735</v>
      </c>
    </row>
    <row r="12" spans="1:2" x14ac:dyDescent="0.2">
      <c r="A12" s="22"/>
      <c r="B12" s="192"/>
    </row>
    <row r="13" spans="1:2" ht="25.5" x14ac:dyDescent="0.2">
      <c r="A13" s="22">
        <v>6</v>
      </c>
      <c r="B13" s="192" t="s">
        <v>1736</v>
      </c>
    </row>
    <row r="14" spans="1:2" x14ac:dyDescent="0.2">
      <c r="A14" s="22"/>
      <c r="B14" s="192"/>
    </row>
    <row r="15" spans="1:2" ht="63.75" x14ac:dyDescent="0.2">
      <c r="A15" s="22">
        <v>7</v>
      </c>
      <c r="B15" s="192" t="s">
        <v>1737</v>
      </c>
    </row>
    <row r="16" spans="1:2" x14ac:dyDescent="0.2">
      <c r="A16" s="22"/>
      <c r="B16" s="192"/>
    </row>
    <row r="17" spans="1:2" ht="25.5" x14ac:dyDescent="0.2">
      <c r="A17" s="22">
        <v>8</v>
      </c>
      <c r="B17" s="192" t="s">
        <v>1738</v>
      </c>
    </row>
    <row r="18" spans="1:2" x14ac:dyDescent="0.2">
      <c r="A18" s="22"/>
      <c r="B18" s="192"/>
    </row>
    <row r="19" spans="1:2" ht="63.75" x14ac:dyDescent="0.2">
      <c r="A19" s="22">
        <v>9</v>
      </c>
      <c r="B19" s="192" t="s">
        <v>1739</v>
      </c>
    </row>
    <row r="20" spans="1:2" x14ac:dyDescent="0.2">
      <c r="A20" s="22"/>
      <c r="B20" s="192"/>
    </row>
    <row r="21" spans="1:2" ht="76.5" x14ac:dyDescent="0.2">
      <c r="A21" s="22">
        <v>10</v>
      </c>
      <c r="B21" s="192" t="s">
        <v>974</v>
      </c>
    </row>
    <row r="22" spans="1:2" x14ac:dyDescent="0.2">
      <c r="A22" s="22"/>
      <c r="B22" s="192"/>
    </row>
    <row r="23" spans="1:2" ht="38.25" x14ac:dyDescent="0.2">
      <c r="A23" s="22">
        <v>11</v>
      </c>
      <c r="B23" s="192" t="s">
        <v>1745</v>
      </c>
    </row>
    <row r="24" spans="1:2" x14ac:dyDescent="0.2">
      <c r="A24" s="22"/>
      <c r="B24" s="192"/>
    </row>
    <row r="25" spans="1:2" ht="25.5" x14ac:dyDescent="0.2">
      <c r="A25" s="22">
        <v>12</v>
      </c>
      <c r="B25" s="192" t="s">
        <v>1746</v>
      </c>
    </row>
    <row r="26" spans="1:2" x14ac:dyDescent="0.2">
      <c r="A26" s="22"/>
      <c r="B26" s="192"/>
    </row>
    <row r="27" spans="1:2" ht="102" x14ac:dyDescent="0.2">
      <c r="A27" s="22">
        <v>13</v>
      </c>
      <c r="B27" s="192" t="s">
        <v>1747</v>
      </c>
    </row>
    <row r="28" spans="1:2" ht="114.75" x14ac:dyDescent="0.2">
      <c r="A28" s="22"/>
      <c r="B28" s="192" t="s">
        <v>1748</v>
      </c>
    </row>
    <row r="29" spans="1:2" x14ac:dyDescent="0.2">
      <c r="A29" s="22"/>
      <c r="B29" s="192"/>
    </row>
    <row r="30" spans="1:2" ht="51" x14ac:dyDescent="0.2">
      <c r="A30" s="22">
        <v>14</v>
      </c>
      <c r="B30" s="192" t="s">
        <v>1749</v>
      </c>
    </row>
    <row r="31" spans="1:2" x14ac:dyDescent="0.2">
      <c r="A31" s="22"/>
      <c r="B31" s="192"/>
    </row>
    <row r="32" spans="1:2" ht="51" x14ac:dyDescent="0.2">
      <c r="A32" s="22">
        <v>15</v>
      </c>
      <c r="B32" s="192" t="s">
        <v>1740</v>
      </c>
    </row>
    <row r="33" spans="1:2" x14ac:dyDescent="0.2">
      <c r="A33" s="22"/>
      <c r="B33" s="192"/>
    </row>
    <row r="34" spans="1:2" ht="38.25" x14ac:dyDescent="0.2">
      <c r="A34" s="22">
        <v>16</v>
      </c>
      <c r="B34" s="192" t="s">
        <v>1750</v>
      </c>
    </row>
    <row r="35" spans="1:2" x14ac:dyDescent="0.2">
      <c r="A35" s="22"/>
      <c r="B35" s="192"/>
    </row>
    <row r="36" spans="1:2" ht="38.25" x14ac:dyDescent="0.2">
      <c r="A36" s="22">
        <v>17</v>
      </c>
      <c r="B36" s="192" t="s">
        <v>1751</v>
      </c>
    </row>
    <row r="37" spans="1:2" x14ac:dyDescent="0.2">
      <c r="A37" s="22"/>
      <c r="B37" s="192"/>
    </row>
    <row r="38" spans="1:2" ht="25.5" x14ac:dyDescent="0.2">
      <c r="A38" s="22">
        <v>18</v>
      </c>
      <c r="B38" s="192" t="s">
        <v>1741</v>
      </c>
    </row>
    <row r="39" spans="1:2" x14ac:dyDescent="0.2">
      <c r="A39" s="22"/>
      <c r="B39" s="192"/>
    </row>
    <row r="40" spans="1:2" ht="38.25" x14ac:dyDescent="0.2">
      <c r="A40" s="22">
        <v>19</v>
      </c>
      <c r="B40" s="192" t="s">
        <v>1742</v>
      </c>
    </row>
    <row r="41" spans="1:2" x14ac:dyDescent="0.2">
      <c r="A41" s="22"/>
      <c r="B41" s="192"/>
    </row>
    <row r="42" spans="1:2" ht="38.25" x14ac:dyDescent="0.2">
      <c r="A42" s="22">
        <v>20</v>
      </c>
      <c r="B42" s="192" t="s">
        <v>1743</v>
      </c>
    </row>
  </sheetData>
  <mergeCells count="1">
    <mergeCell ref="A1:B1"/>
  </mergeCells>
  <pageMargins left="0.7" right="0.7" top="0.75" bottom="0.75" header="0.3" footer="0.3"/>
  <pageSetup scale="50" orientation="portrait" horizontalDpi="1200" verticalDpi="1200" r:id="rId1"/>
  <headerFooter>
    <oddHeader>&amp;C&amp;"Arial,Bold"&amp;14&amp;UDeliverables Chart - Notes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6"/>
  <sheetViews>
    <sheetView workbookViewId="0">
      <pane xSplit="2" ySplit="5" topLeftCell="C18" activePane="bottomRight" state="frozen"/>
      <selection pane="topRight" activeCell="C1" sqref="C1"/>
      <selection pane="bottomLeft" activeCell="A6" sqref="A6"/>
      <selection pane="bottomRight" activeCell="C18" sqref="C18"/>
    </sheetView>
  </sheetViews>
  <sheetFormatPr defaultColWidth="9.28515625" defaultRowHeight="12.75" x14ac:dyDescent="0.2"/>
  <cols>
    <col min="1" max="1" width="7.42578125" style="249" bestFit="1" customWidth="1"/>
    <col min="2" max="2" width="65.140625" style="349" customWidth="1"/>
    <col min="3" max="3" width="72.140625" style="349" customWidth="1"/>
    <col min="4" max="4" width="86.140625" style="349" customWidth="1"/>
    <col min="5" max="5" width="44.140625" style="349" customWidth="1"/>
    <col min="6" max="16384" width="9.28515625" style="349"/>
  </cols>
  <sheetData>
    <row r="1" spans="1:5" x14ac:dyDescent="0.2">
      <c r="B1" s="348" t="s">
        <v>2348</v>
      </c>
      <c r="C1" s="257"/>
    </row>
    <row r="2" spans="1:5" x14ac:dyDescent="0.2">
      <c r="B2" s="348" t="s">
        <v>2349</v>
      </c>
      <c r="C2" s="258"/>
    </row>
    <row r="3" spans="1:5" ht="33" customHeight="1" x14ac:dyDescent="0.2">
      <c r="B3" s="371" t="s">
        <v>2152</v>
      </c>
      <c r="C3" s="372"/>
      <c r="D3" s="372"/>
      <c r="E3" s="372"/>
    </row>
    <row r="5" spans="1:5" ht="25.5" x14ac:dyDescent="0.2">
      <c r="A5" s="350" t="s">
        <v>5</v>
      </c>
      <c r="B5" s="351" t="s">
        <v>25</v>
      </c>
      <c r="C5" s="352" t="s">
        <v>1729</v>
      </c>
      <c r="D5" s="352" t="s">
        <v>1730</v>
      </c>
      <c r="E5" s="352" t="s">
        <v>20</v>
      </c>
    </row>
    <row r="6" spans="1:5" s="252" customFormat="1" ht="63.75" x14ac:dyDescent="0.2">
      <c r="A6" s="354">
        <v>1</v>
      </c>
      <c r="B6" s="3" t="s">
        <v>1725</v>
      </c>
      <c r="C6" s="353" t="s">
        <v>983</v>
      </c>
      <c r="D6" s="353" t="s">
        <v>1754</v>
      </c>
      <c r="E6" s="353" t="s">
        <v>405</v>
      </c>
    </row>
    <row r="7" spans="1:5" s="252" customFormat="1" ht="63.75" x14ac:dyDescent="0.2">
      <c r="A7" s="354">
        <v>1.1000000000000001</v>
      </c>
      <c r="B7" s="3" t="s">
        <v>1721</v>
      </c>
      <c r="C7" s="3" t="s">
        <v>2252</v>
      </c>
      <c r="D7" s="353" t="s">
        <v>1752</v>
      </c>
      <c r="E7" s="353" t="s">
        <v>405</v>
      </c>
    </row>
    <row r="8" spans="1:5" s="252" customFormat="1" ht="63.75" x14ac:dyDescent="0.2">
      <c r="A8" s="354">
        <v>1.2</v>
      </c>
      <c r="B8" s="3" t="s">
        <v>1722</v>
      </c>
      <c r="C8" s="353" t="s">
        <v>984</v>
      </c>
      <c r="D8" s="353" t="s">
        <v>1754</v>
      </c>
      <c r="E8" s="353" t="s">
        <v>405</v>
      </c>
    </row>
    <row r="9" spans="1:5" s="252" customFormat="1" ht="63.75" x14ac:dyDescent="0.2">
      <c r="A9" s="354">
        <v>1.3</v>
      </c>
      <c r="B9" s="3" t="s">
        <v>985</v>
      </c>
      <c r="C9" s="353" t="s">
        <v>399</v>
      </c>
      <c r="D9" s="353" t="s">
        <v>1753</v>
      </c>
      <c r="E9" s="353" t="s">
        <v>414</v>
      </c>
    </row>
    <row r="10" spans="1:5" s="252" customFormat="1" ht="76.5" x14ac:dyDescent="0.2">
      <c r="A10" s="354">
        <v>1.4</v>
      </c>
      <c r="B10" s="3" t="s">
        <v>1723</v>
      </c>
      <c r="C10" s="353" t="s">
        <v>380</v>
      </c>
      <c r="D10" s="353" t="s">
        <v>2174</v>
      </c>
      <c r="E10" s="353" t="s">
        <v>406</v>
      </c>
    </row>
    <row r="11" spans="1:5" s="252" customFormat="1" ht="89.25" x14ac:dyDescent="0.2">
      <c r="A11" s="354">
        <v>2</v>
      </c>
      <c r="B11" s="3" t="s">
        <v>1724</v>
      </c>
      <c r="C11" s="353" t="s">
        <v>2173</v>
      </c>
      <c r="D11" s="353" t="s">
        <v>2175</v>
      </c>
      <c r="E11" s="353" t="s">
        <v>405</v>
      </c>
    </row>
    <row r="12" spans="1:5" s="252" customFormat="1" x14ac:dyDescent="0.2">
      <c r="A12" s="354">
        <v>2.1</v>
      </c>
      <c r="B12" s="3" t="s">
        <v>987</v>
      </c>
      <c r="C12" s="353" t="s">
        <v>989</v>
      </c>
      <c r="D12" s="353"/>
      <c r="E12" s="353" t="s">
        <v>990</v>
      </c>
    </row>
    <row r="13" spans="1:5" s="252" customFormat="1" ht="63.75" x14ac:dyDescent="0.2">
      <c r="A13" s="354">
        <v>2.2999999999999998</v>
      </c>
      <c r="B13" s="3" t="s">
        <v>1726</v>
      </c>
      <c r="C13" s="353" t="s">
        <v>379</v>
      </c>
      <c r="D13" s="353" t="s">
        <v>1755</v>
      </c>
      <c r="E13" s="353" t="s">
        <v>405</v>
      </c>
    </row>
    <row r="14" spans="1:5" s="252" customFormat="1" ht="102" x14ac:dyDescent="0.2">
      <c r="A14" s="354">
        <v>2.4</v>
      </c>
      <c r="B14" s="3" t="s">
        <v>1517</v>
      </c>
      <c r="C14" s="353" t="s">
        <v>384</v>
      </c>
      <c r="D14" s="353" t="s">
        <v>404</v>
      </c>
      <c r="E14" s="353" t="s">
        <v>409</v>
      </c>
    </row>
    <row r="15" spans="1:5" s="252" customFormat="1" ht="63.75" x14ac:dyDescent="0.2">
      <c r="A15" s="354">
        <v>2.5</v>
      </c>
      <c r="B15" s="3" t="s">
        <v>1518</v>
      </c>
      <c r="C15" s="353" t="s">
        <v>384</v>
      </c>
      <c r="D15" s="353" t="s">
        <v>1754</v>
      </c>
      <c r="E15" s="353" t="s">
        <v>409</v>
      </c>
    </row>
    <row r="16" spans="1:5" s="252" customFormat="1" ht="38.25" x14ac:dyDescent="0.2">
      <c r="A16" s="354">
        <v>2.6</v>
      </c>
      <c r="B16" s="3" t="s">
        <v>991</v>
      </c>
      <c r="C16" s="353" t="s">
        <v>390</v>
      </c>
      <c r="D16" s="353" t="s">
        <v>2300</v>
      </c>
      <c r="E16" s="353" t="s">
        <v>411</v>
      </c>
    </row>
    <row r="17" spans="1:5" s="252" customFormat="1" ht="63.75" x14ac:dyDescent="0.2">
      <c r="A17" s="354">
        <v>2.7</v>
      </c>
      <c r="B17" s="3" t="s">
        <v>1519</v>
      </c>
      <c r="C17" s="353" t="s">
        <v>398</v>
      </c>
      <c r="D17" s="353" t="s">
        <v>2176</v>
      </c>
      <c r="E17" s="353" t="s">
        <v>378</v>
      </c>
    </row>
    <row r="18" spans="1:5" s="252" customFormat="1" ht="51" x14ac:dyDescent="0.2">
      <c r="A18" s="354">
        <v>2.8</v>
      </c>
      <c r="B18" s="3" t="s">
        <v>994</v>
      </c>
      <c r="C18" s="353" t="s">
        <v>398</v>
      </c>
      <c r="D18" s="353" t="s">
        <v>2176</v>
      </c>
      <c r="E18" s="353" t="s">
        <v>378</v>
      </c>
    </row>
    <row r="19" spans="1:5" s="252" customFormat="1" ht="25.5" x14ac:dyDescent="0.2">
      <c r="A19" s="354">
        <v>2.9</v>
      </c>
      <c r="B19" s="3" t="s">
        <v>995</v>
      </c>
      <c r="C19" s="353" t="s">
        <v>1757</v>
      </c>
      <c r="D19" s="353" t="s">
        <v>2298</v>
      </c>
      <c r="E19" s="353" t="s">
        <v>408</v>
      </c>
    </row>
    <row r="20" spans="1:5" s="252" customFormat="1" ht="38.25" x14ac:dyDescent="0.2">
      <c r="A20" s="354">
        <v>2.91</v>
      </c>
      <c r="B20" s="3" t="s">
        <v>997</v>
      </c>
      <c r="C20" s="353" t="s">
        <v>1757</v>
      </c>
      <c r="D20" s="353" t="s">
        <v>2256</v>
      </c>
      <c r="E20" s="353" t="s">
        <v>408</v>
      </c>
    </row>
    <row r="21" spans="1:5" s="252" customFormat="1" ht="38.25" x14ac:dyDescent="0.2">
      <c r="A21" s="354">
        <v>2.92</v>
      </c>
      <c r="B21" s="3" t="s">
        <v>998</v>
      </c>
      <c r="C21" s="353" t="s">
        <v>2297</v>
      </c>
      <c r="D21" s="353" t="s">
        <v>2299</v>
      </c>
      <c r="E21" s="353" t="s">
        <v>408</v>
      </c>
    </row>
    <row r="22" spans="1:5" s="252" customFormat="1" ht="51" x14ac:dyDescent="0.2">
      <c r="A22" s="354">
        <v>3</v>
      </c>
      <c r="B22" s="3" t="s">
        <v>1727</v>
      </c>
      <c r="C22" s="353" t="s">
        <v>2177</v>
      </c>
      <c r="D22" s="3"/>
      <c r="E22" s="353" t="s">
        <v>1758</v>
      </c>
    </row>
    <row r="23" spans="1:5" s="252" customFormat="1" ht="51" x14ac:dyDescent="0.2">
      <c r="A23" s="354">
        <v>3.1</v>
      </c>
      <c r="B23" s="3" t="s">
        <v>2361</v>
      </c>
      <c r="C23" s="353" t="s">
        <v>2178</v>
      </c>
      <c r="D23" s="353" t="s">
        <v>2179</v>
      </c>
      <c r="E23" s="353" t="s">
        <v>1758</v>
      </c>
    </row>
    <row r="24" spans="1:5" s="252" customFormat="1" ht="51" x14ac:dyDescent="0.2">
      <c r="A24" s="354">
        <v>3.2</v>
      </c>
      <c r="B24" s="3" t="s">
        <v>1520</v>
      </c>
      <c r="C24" s="3" t="s">
        <v>2257</v>
      </c>
      <c r="D24" s="353" t="s">
        <v>2332</v>
      </c>
      <c r="E24" s="353" t="s">
        <v>1758</v>
      </c>
    </row>
    <row r="25" spans="1:5" s="252" customFormat="1" ht="51" x14ac:dyDescent="0.2">
      <c r="A25" s="354">
        <v>3.3</v>
      </c>
      <c r="B25" s="3" t="s">
        <v>1521</v>
      </c>
      <c r="C25" s="353" t="s">
        <v>2180</v>
      </c>
      <c r="D25" s="353"/>
      <c r="E25" s="353" t="s">
        <v>1758</v>
      </c>
    </row>
    <row r="26" spans="1:5" s="252" customFormat="1" ht="51" x14ac:dyDescent="0.2">
      <c r="A26" s="354">
        <v>3.4</v>
      </c>
      <c r="B26" s="3" t="s">
        <v>1002</v>
      </c>
      <c r="C26" s="353" t="s">
        <v>2181</v>
      </c>
      <c r="D26" s="353"/>
      <c r="E26" s="353" t="s">
        <v>408</v>
      </c>
    </row>
    <row r="27" spans="1:5" s="252" customFormat="1" x14ac:dyDescent="0.2">
      <c r="A27" s="354">
        <v>3.5</v>
      </c>
      <c r="B27" s="3" t="s">
        <v>1004</v>
      </c>
      <c r="C27" s="353" t="s">
        <v>2182</v>
      </c>
      <c r="D27" s="353"/>
      <c r="E27" s="353" t="s">
        <v>408</v>
      </c>
    </row>
    <row r="28" spans="1:5" s="252" customFormat="1" ht="63.75" x14ac:dyDescent="0.2">
      <c r="A28" s="354">
        <v>3.6</v>
      </c>
      <c r="B28" s="3" t="s">
        <v>1522</v>
      </c>
      <c r="C28" s="353" t="s">
        <v>2183</v>
      </c>
      <c r="D28" s="353"/>
      <c r="E28" s="353" t="s">
        <v>1758</v>
      </c>
    </row>
    <row r="29" spans="1:5" s="252" customFormat="1" ht="63.75" x14ac:dyDescent="0.2">
      <c r="A29" s="354">
        <v>3.7</v>
      </c>
      <c r="B29" s="3" t="s">
        <v>1523</v>
      </c>
      <c r="C29" s="353" t="s">
        <v>2184</v>
      </c>
      <c r="D29" s="353"/>
      <c r="E29" s="353" t="s">
        <v>1758</v>
      </c>
    </row>
    <row r="30" spans="1:5" s="252" customFormat="1" ht="165.75" x14ac:dyDescent="0.2">
      <c r="A30" s="354">
        <v>3.8</v>
      </c>
      <c r="B30" s="3" t="s">
        <v>1524</v>
      </c>
      <c r="C30" s="353" t="s">
        <v>2185</v>
      </c>
      <c r="D30" s="353"/>
      <c r="E30" s="353" t="s">
        <v>1001</v>
      </c>
    </row>
    <row r="31" spans="1:5" s="252" customFormat="1" ht="51" x14ac:dyDescent="0.2">
      <c r="A31" s="354">
        <v>3.9</v>
      </c>
      <c r="B31" s="3" t="s">
        <v>1525</v>
      </c>
      <c r="C31" s="353" t="s">
        <v>2186</v>
      </c>
      <c r="D31" s="353"/>
      <c r="E31" s="353" t="s">
        <v>405</v>
      </c>
    </row>
    <row r="32" spans="1:5" s="252" customFormat="1" ht="25.5" x14ac:dyDescent="0.2">
      <c r="A32" s="354">
        <v>3.91</v>
      </c>
      <c r="B32" s="3" t="s">
        <v>1007</v>
      </c>
      <c r="C32" s="353" t="s">
        <v>2187</v>
      </c>
      <c r="D32" s="353"/>
      <c r="E32" s="353" t="s">
        <v>405</v>
      </c>
    </row>
    <row r="33" spans="1:5" s="252" customFormat="1" ht="25.5" x14ac:dyDescent="0.2">
      <c r="A33" s="354">
        <v>3.92</v>
      </c>
      <c r="B33" s="3" t="s">
        <v>1008</v>
      </c>
      <c r="C33" s="353" t="s">
        <v>2187</v>
      </c>
      <c r="D33" s="353"/>
      <c r="E33" s="353" t="s">
        <v>405</v>
      </c>
    </row>
    <row r="34" spans="1:5" s="252" customFormat="1" ht="25.5" x14ac:dyDescent="0.2">
      <c r="A34" s="354">
        <v>3.93</v>
      </c>
      <c r="B34" s="3" t="s">
        <v>1009</v>
      </c>
      <c r="C34" s="353" t="s">
        <v>2188</v>
      </c>
      <c r="D34" s="353"/>
      <c r="E34" s="353" t="s">
        <v>405</v>
      </c>
    </row>
    <row r="35" spans="1:5" s="252" customFormat="1" ht="51" x14ac:dyDescent="0.2">
      <c r="A35" s="354">
        <v>3.94</v>
      </c>
      <c r="B35" s="3" t="s">
        <v>1526</v>
      </c>
      <c r="C35" s="353" t="s">
        <v>2188</v>
      </c>
      <c r="D35" s="353"/>
      <c r="E35" s="353" t="s">
        <v>405</v>
      </c>
    </row>
    <row r="36" spans="1:5" s="252" customFormat="1" ht="25.5" x14ac:dyDescent="0.2">
      <c r="A36" s="354">
        <v>3.95</v>
      </c>
      <c r="B36" s="3" t="s">
        <v>1011</v>
      </c>
      <c r="C36" s="353" t="s">
        <v>2189</v>
      </c>
      <c r="D36" s="353"/>
      <c r="E36" s="353" t="s">
        <v>405</v>
      </c>
    </row>
    <row r="37" spans="1:5" s="252" customFormat="1" ht="25.5" x14ac:dyDescent="0.2">
      <c r="A37" s="354">
        <v>3.96</v>
      </c>
      <c r="B37" s="3" t="s">
        <v>1013</v>
      </c>
      <c r="C37" s="353" t="s">
        <v>2190</v>
      </c>
      <c r="D37" s="353"/>
      <c r="E37" s="353" t="s">
        <v>405</v>
      </c>
    </row>
    <row r="38" spans="1:5" s="252" customFormat="1" ht="89.25" x14ac:dyDescent="0.2">
      <c r="A38" s="354">
        <v>3.97</v>
      </c>
      <c r="B38" s="3" t="s">
        <v>1527</v>
      </c>
      <c r="C38" s="353" t="s">
        <v>2190</v>
      </c>
      <c r="D38" s="353"/>
      <c r="E38" s="353" t="s">
        <v>405</v>
      </c>
    </row>
    <row r="39" spans="1:5" s="252" customFormat="1" ht="25.5" x14ac:dyDescent="0.2">
      <c r="A39" s="354">
        <v>3.98</v>
      </c>
      <c r="B39" s="3" t="s">
        <v>1014</v>
      </c>
      <c r="C39" s="353" t="s">
        <v>2191</v>
      </c>
      <c r="D39" s="353" t="s">
        <v>2192</v>
      </c>
      <c r="E39" s="353" t="s">
        <v>402</v>
      </c>
    </row>
    <row r="40" spans="1:5" s="252" customFormat="1" ht="63.75" x14ac:dyDescent="0.2">
      <c r="A40" s="354">
        <v>3.99</v>
      </c>
      <c r="B40" s="3" t="s">
        <v>2362</v>
      </c>
      <c r="C40" s="353" t="s">
        <v>2193</v>
      </c>
      <c r="D40" s="353"/>
      <c r="E40" s="353" t="s">
        <v>408</v>
      </c>
    </row>
    <row r="41" spans="1:5" s="252" customFormat="1" ht="25.5" x14ac:dyDescent="0.2">
      <c r="A41" s="354">
        <v>3.9910000000000001</v>
      </c>
      <c r="B41" s="3" t="s">
        <v>1017</v>
      </c>
      <c r="C41" s="353" t="s">
        <v>2194</v>
      </c>
      <c r="D41" s="353"/>
      <c r="E41" s="353" t="s">
        <v>408</v>
      </c>
    </row>
    <row r="42" spans="1:5" s="252" customFormat="1" ht="25.5" x14ac:dyDescent="0.2">
      <c r="A42" s="354">
        <v>3.992</v>
      </c>
      <c r="B42" s="3" t="s">
        <v>1528</v>
      </c>
      <c r="C42" s="353" t="s">
        <v>2194</v>
      </c>
      <c r="D42" s="353"/>
      <c r="E42" s="353" t="s">
        <v>408</v>
      </c>
    </row>
    <row r="43" spans="1:5" s="252" customFormat="1" ht="25.5" x14ac:dyDescent="0.2">
      <c r="A43" s="354">
        <v>3.9929999999999999</v>
      </c>
      <c r="B43" s="3" t="s">
        <v>1529</v>
      </c>
      <c r="C43" s="353"/>
      <c r="D43" s="353"/>
      <c r="E43" s="353" t="s">
        <v>408</v>
      </c>
    </row>
    <row r="44" spans="1:5" s="252" customFormat="1" x14ac:dyDescent="0.2">
      <c r="A44" s="354">
        <v>3.9940000000000002</v>
      </c>
      <c r="B44" s="3" t="s">
        <v>1019</v>
      </c>
      <c r="C44" s="353" t="s">
        <v>2195</v>
      </c>
      <c r="D44" s="353"/>
      <c r="E44" s="353" t="s">
        <v>408</v>
      </c>
    </row>
    <row r="45" spans="1:5" s="252" customFormat="1" ht="63.75" x14ac:dyDescent="0.2">
      <c r="A45" s="354">
        <v>3.9950000000000001</v>
      </c>
      <c r="B45" s="3" t="s">
        <v>1021</v>
      </c>
      <c r="C45" s="353" t="s">
        <v>2196</v>
      </c>
      <c r="D45" s="353" t="s">
        <v>2197</v>
      </c>
      <c r="E45" s="353" t="s">
        <v>405</v>
      </c>
    </row>
    <row r="46" spans="1:5" s="252" customFormat="1" ht="51" x14ac:dyDescent="0.2">
      <c r="A46" s="354">
        <v>3.996</v>
      </c>
      <c r="B46" s="3" t="s">
        <v>1530</v>
      </c>
      <c r="C46" s="353" t="s">
        <v>2198</v>
      </c>
      <c r="D46" s="353"/>
      <c r="E46" s="353" t="s">
        <v>406</v>
      </c>
    </row>
    <row r="47" spans="1:5" s="252" customFormat="1" ht="25.5" x14ac:dyDescent="0.2">
      <c r="A47" s="354">
        <v>3.9969999999999999</v>
      </c>
      <c r="B47" s="3" t="s">
        <v>1728</v>
      </c>
      <c r="C47" s="353" t="s">
        <v>2199</v>
      </c>
      <c r="D47" s="353"/>
      <c r="E47" s="353" t="s">
        <v>406</v>
      </c>
    </row>
    <row r="48" spans="1:5" s="252" customFormat="1" ht="63.75" x14ac:dyDescent="0.2">
      <c r="A48" s="354">
        <v>4</v>
      </c>
      <c r="B48" s="3" t="s">
        <v>1531</v>
      </c>
      <c r="C48" s="353" t="s">
        <v>383</v>
      </c>
      <c r="D48" s="353" t="s">
        <v>1756</v>
      </c>
      <c r="E48" s="353" t="s">
        <v>378</v>
      </c>
    </row>
    <row r="49" spans="1:5" s="252" customFormat="1" ht="38.25" x14ac:dyDescent="0.2">
      <c r="A49" s="354">
        <v>5</v>
      </c>
      <c r="B49" s="3" t="s">
        <v>1532</v>
      </c>
      <c r="C49" s="353" t="s">
        <v>2308</v>
      </c>
      <c r="D49" s="353" t="s">
        <v>2312</v>
      </c>
      <c r="E49" s="353" t="s">
        <v>1025</v>
      </c>
    </row>
    <row r="50" spans="1:5" s="252" customFormat="1" ht="38.25" x14ac:dyDescent="0.2">
      <c r="A50" s="354">
        <v>6</v>
      </c>
      <c r="B50" s="3" t="s">
        <v>1533</v>
      </c>
      <c r="C50" s="353" t="s">
        <v>2283</v>
      </c>
      <c r="D50" s="353" t="s">
        <v>2132</v>
      </c>
      <c r="E50" s="353" t="s">
        <v>408</v>
      </c>
    </row>
    <row r="51" spans="1:5" s="252" customFormat="1" ht="38.25" x14ac:dyDescent="0.2">
      <c r="A51" s="354">
        <v>6.1</v>
      </c>
      <c r="B51" s="3" t="s">
        <v>1534</v>
      </c>
      <c r="C51" s="353" t="s">
        <v>2283</v>
      </c>
      <c r="D51" s="353" t="s">
        <v>2132</v>
      </c>
      <c r="E51" s="353" t="s">
        <v>408</v>
      </c>
    </row>
    <row r="52" spans="1:5" s="252" customFormat="1" ht="63.75" x14ac:dyDescent="0.2">
      <c r="A52" s="354">
        <v>7</v>
      </c>
      <c r="B52" s="3" t="s">
        <v>1801</v>
      </c>
      <c r="C52" s="353" t="s">
        <v>2305</v>
      </c>
      <c r="D52" s="353" t="s">
        <v>2309</v>
      </c>
      <c r="E52" s="353" t="s">
        <v>1026</v>
      </c>
    </row>
    <row r="53" spans="1:5" s="252" customFormat="1" ht="38.25" x14ac:dyDescent="0.2">
      <c r="A53" s="354">
        <v>7.1</v>
      </c>
      <c r="B53" s="3" t="s">
        <v>1535</v>
      </c>
      <c r="C53" s="353" t="s">
        <v>2304</v>
      </c>
      <c r="D53" s="353" t="s">
        <v>2309</v>
      </c>
      <c r="E53" s="353" t="s">
        <v>1026</v>
      </c>
    </row>
    <row r="54" spans="1:5" s="252" customFormat="1" ht="51" x14ac:dyDescent="0.2">
      <c r="A54" s="354">
        <v>7.2</v>
      </c>
      <c r="B54" s="3" t="s">
        <v>1028</v>
      </c>
      <c r="C54" s="353" t="s">
        <v>2306</v>
      </c>
      <c r="D54" s="353" t="s">
        <v>2310</v>
      </c>
      <c r="E54" s="353" t="s">
        <v>1759</v>
      </c>
    </row>
    <row r="55" spans="1:5" s="252" customFormat="1" ht="38.25" x14ac:dyDescent="0.2">
      <c r="A55" s="354">
        <v>7.3</v>
      </c>
      <c r="B55" s="3" t="s">
        <v>1536</v>
      </c>
      <c r="C55" s="353" t="s">
        <v>2307</v>
      </c>
      <c r="D55" s="353" t="s">
        <v>2311</v>
      </c>
      <c r="E55" s="353" t="s">
        <v>1026</v>
      </c>
    </row>
    <row r="56" spans="1:5" s="252" customFormat="1" ht="38.25" x14ac:dyDescent="0.2">
      <c r="A56" s="354">
        <v>8</v>
      </c>
      <c r="B56" s="3" t="s">
        <v>1032</v>
      </c>
      <c r="C56" s="353" t="s">
        <v>2363</v>
      </c>
      <c r="D56" s="353" t="s">
        <v>2364</v>
      </c>
      <c r="E56" s="353" t="s">
        <v>378</v>
      </c>
    </row>
    <row r="57" spans="1:5" s="252" customFormat="1" ht="38.25" x14ac:dyDescent="0.2">
      <c r="A57" s="354">
        <v>8.1</v>
      </c>
      <c r="B57" s="3" t="s">
        <v>1036</v>
      </c>
      <c r="C57" s="353" t="s">
        <v>2363</v>
      </c>
      <c r="D57" s="353" t="s">
        <v>2364</v>
      </c>
      <c r="E57" s="353" t="s">
        <v>378</v>
      </c>
    </row>
    <row r="58" spans="1:5" s="252" customFormat="1" ht="38.25" x14ac:dyDescent="0.2">
      <c r="A58" s="354">
        <v>8.1999999999999993</v>
      </c>
      <c r="B58" s="3" t="s">
        <v>1537</v>
      </c>
      <c r="C58" s="353" t="s">
        <v>2363</v>
      </c>
      <c r="D58" s="353" t="s">
        <v>2364</v>
      </c>
      <c r="E58" s="353" t="s">
        <v>378</v>
      </c>
    </row>
    <row r="59" spans="1:5" s="252" customFormat="1" ht="38.25" x14ac:dyDescent="0.2">
      <c r="A59" s="354">
        <v>8.3000000000000007</v>
      </c>
      <c r="B59" s="3" t="s">
        <v>1037</v>
      </c>
      <c r="C59" s="353" t="s">
        <v>2365</v>
      </c>
      <c r="D59" s="353" t="s">
        <v>1846</v>
      </c>
      <c r="E59" s="353" t="s">
        <v>1039</v>
      </c>
    </row>
    <row r="60" spans="1:5" s="252" customFormat="1" ht="25.5" x14ac:dyDescent="0.2">
      <c r="A60" s="354">
        <v>8.4</v>
      </c>
      <c r="B60" s="3" t="s">
        <v>1040</v>
      </c>
      <c r="C60" s="353" t="s">
        <v>391</v>
      </c>
      <c r="D60" s="353" t="s">
        <v>2351</v>
      </c>
      <c r="E60" s="353" t="s">
        <v>378</v>
      </c>
    </row>
    <row r="61" spans="1:5" s="252" customFormat="1" ht="38.25" x14ac:dyDescent="0.2">
      <c r="A61" s="354">
        <v>9</v>
      </c>
      <c r="B61" s="3" t="s">
        <v>1042</v>
      </c>
      <c r="C61" s="353" t="s">
        <v>2366</v>
      </c>
      <c r="D61" s="353" t="s">
        <v>1846</v>
      </c>
      <c r="E61" s="353" t="s">
        <v>198</v>
      </c>
    </row>
    <row r="62" spans="1:5" s="252" customFormat="1" ht="63.75" x14ac:dyDescent="0.2">
      <c r="A62" s="354">
        <v>9.1</v>
      </c>
      <c r="B62" s="3" t="s">
        <v>1044</v>
      </c>
      <c r="C62" s="353" t="s">
        <v>396</v>
      </c>
      <c r="D62" s="353" t="s">
        <v>2269</v>
      </c>
      <c r="E62" s="353" t="s">
        <v>378</v>
      </c>
    </row>
    <row r="63" spans="1:5" s="252" customFormat="1" ht="63.75" x14ac:dyDescent="0.2">
      <c r="A63" s="354">
        <v>9.1999999999999993</v>
      </c>
      <c r="B63" s="3" t="s">
        <v>1046</v>
      </c>
      <c r="C63" s="353" t="s">
        <v>396</v>
      </c>
      <c r="D63" s="353" t="s">
        <v>2269</v>
      </c>
      <c r="E63" s="353" t="s">
        <v>378</v>
      </c>
    </row>
    <row r="64" spans="1:5" s="252" customFormat="1" ht="38.25" x14ac:dyDescent="0.2">
      <c r="A64" s="354">
        <v>10</v>
      </c>
      <c r="B64" s="3" t="s">
        <v>1047</v>
      </c>
      <c r="C64" s="353" t="s">
        <v>403</v>
      </c>
      <c r="D64" s="353"/>
      <c r="E64" s="353" t="s">
        <v>1760</v>
      </c>
    </row>
    <row r="65" spans="1:5" s="252" customFormat="1" ht="38.25" x14ac:dyDescent="0.2">
      <c r="A65" s="354">
        <v>10.1</v>
      </c>
      <c r="B65" s="3" t="s">
        <v>2133</v>
      </c>
      <c r="C65" s="353" t="s">
        <v>403</v>
      </c>
      <c r="D65" s="353" t="s">
        <v>2255</v>
      </c>
      <c r="E65" s="353" t="s">
        <v>1760</v>
      </c>
    </row>
    <row r="66" spans="1:5" s="252" customFormat="1" ht="38.25" x14ac:dyDescent="0.2">
      <c r="A66" s="354">
        <v>11</v>
      </c>
      <c r="B66" s="3" t="s">
        <v>1049</v>
      </c>
      <c r="C66" s="353" t="s">
        <v>403</v>
      </c>
      <c r="D66" s="353"/>
      <c r="E66" s="353" t="s">
        <v>1761</v>
      </c>
    </row>
    <row r="67" spans="1:5" s="252" customFormat="1" ht="38.25" x14ac:dyDescent="0.2">
      <c r="A67" s="354">
        <v>11.1</v>
      </c>
      <c r="B67" s="3" t="s">
        <v>1051</v>
      </c>
      <c r="C67" s="353" t="s">
        <v>403</v>
      </c>
      <c r="D67" s="353"/>
      <c r="E67" s="353" t="s">
        <v>1761</v>
      </c>
    </row>
    <row r="68" spans="1:5" s="252" customFormat="1" ht="38.25" x14ac:dyDescent="0.2">
      <c r="A68" s="354">
        <v>11.2</v>
      </c>
      <c r="B68" s="3" t="s">
        <v>1052</v>
      </c>
      <c r="C68" s="353" t="s">
        <v>400</v>
      </c>
      <c r="D68" s="353"/>
      <c r="E68" s="353" t="s">
        <v>1761</v>
      </c>
    </row>
    <row r="69" spans="1:5" s="252" customFormat="1" ht="51" x14ac:dyDescent="0.2">
      <c r="A69" s="354">
        <v>12</v>
      </c>
      <c r="B69" s="3" t="s">
        <v>2345</v>
      </c>
      <c r="C69" s="353" t="s">
        <v>2367</v>
      </c>
      <c r="D69" s="353" t="s">
        <v>2368</v>
      </c>
      <c r="E69" s="353" t="s">
        <v>198</v>
      </c>
    </row>
    <row r="70" spans="1:5" s="252" customFormat="1" ht="38.25" x14ac:dyDescent="0.2">
      <c r="A70" s="354">
        <v>12.1</v>
      </c>
      <c r="B70" s="3" t="s">
        <v>1538</v>
      </c>
      <c r="C70" s="353" t="s">
        <v>2367</v>
      </c>
      <c r="D70" s="353" t="s">
        <v>2274</v>
      </c>
      <c r="E70" s="353" t="s">
        <v>198</v>
      </c>
    </row>
    <row r="71" spans="1:5" s="252" customFormat="1" ht="51" x14ac:dyDescent="0.2">
      <c r="A71" s="354">
        <v>13</v>
      </c>
      <c r="B71" s="3" t="s">
        <v>2416</v>
      </c>
      <c r="C71" s="353" t="s">
        <v>2369</v>
      </c>
      <c r="D71" s="353" t="s">
        <v>2368</v>
      </c>
      <c r="E71" s="353" t="s">
        <v>198</v>
      </c>
    </row>
    <row r="72" spans="1:5" s="252" customFormat="1" ht="51" x14ac:dyDescent="0.2">
      <c r="A72" s="354">
        <v>13.1</v>
      </c>
      <c r="B72" s="3" t="s">
        <v>1056</v>
      </c>
      <c r="C72" s="353" t="s">
        <v>1057</v>
      </c>
      <c r="D72" s="353" t="s">
        <v>2368</v>
      </c>
      <c r="E72" s="353" t="s">
        <v>198</v>
      </c>
    </row>
    <row r="73" spans="1:5" s="252" customFormat="1" ht="51" x14ac:dyDescent="0.2">
      <c r="A73" s="354">
        <v>13.2</v>
      </c>
      <c r="B73" s="3" t="s">
        <v>1058</v>
      </c>
      <c r="C73" s="353" t="s">
        <v>1762</v>
      </c>
      <c r="D73" s="353" t="s">
        <v>2368</v>
      </c>
      <c r="E73" s="353" t="s">
        <v>1060</v>
      </c>
    </row>
    <row r="74" spans="1:5" s="252" customFormat="1" ht="51" x14ac:dyDescent="0.2">
      <c r="A74" s="354">
        <v>13.3</v>
      </c>
      <c r="B74" s="3" t="s">
        <v>1061</v>
      </c>
      <c r="C74" s="353" t="s">
        <v>1062</v>
      </c>
      <c r="D74" s="353" t="s">
        <v>2368</v>
      </c>
      <c r="E74" s="353" t="s">
        <v>198</v>
      </c>
    </row>
    <row r="75" spans="1:5" s="252" customFormat="1" ht="51" x14ac:dyDescent="0.2">
      <c r="A75" s="354">
        <v>13.4</v>
      </c>
      <c r="B75" s="3" t="s">
        <v>1063</v>
      </c>
      <c r="C75" s="353" t="s">
        <v>2313</v>
      </c>
      <c r="D75" s="353" t="s">
        <v>2368</v>
      </c>
      <c r="E75" s="353" t="s">
        <v>198</v>
      </c>
    </row>
    <row r="76" spans="1:5" s="252" customFormat="1" ht="25.5" x14ac:dyDescent="0.2">
      <c r="A76" s="354">
        <v>13.5</v>
      </c>
      <c r="B76" s="3" t="s">
        <v>1539</v>
      </c>
      <c r="C76" s="353" t="s">
        <v>1763</v>
      </c>
      <c r="D76" s="353" t="s">
        <v>1066</v>
      </c>
      <c r="E76" s="353" t="s">
        <v>1067</v>
      </c>
    </row>
    <row r="77" spans="1:5" s="252" customFormat="1" ht="25.5" x14ac:dyDescent="0.2">
      <c r="A77" s="354">
        <v>13.6</v>
      </c>
      <c r="B77" s="3" t="s">
        <v>1540</v>
      </c>
      <c r="C77" s="353" t="s">
        <v>1764</v>
      </c>
      <c r="D77" s="353" t="s">
        <v>1069</v>
      </c>
      <c r="E77" s="353" t="s">
        <v>1070</v>
      </c>
    </row>
    <row r="78" spans="1:5" s="252" customFormat="1" ht="51" x14ac:dyDescent="0.2">
      <c r="A78" s="354">
        <v>13.7</v>
      </c>
      <c r="B78" s="3" t="s">
        <v>1071</v>
      </c>
      <c r="C78" s="353" t="s">
        <v>2273</v>
      </c>
      <c r="D78" s="353" t="s">
        <v>2368</v>
      </c>
      <c r="E78" s="353" t="s">
        <v>198</v>
      </c>
    </row>
    <row r="79" spans="1:5" s="252" customFormat="1" ht="38.25" x14ac:dyDescent="0.2">
      <c r="A79" s="354">
        <v>13.8</v>
      </c>
      <c r="B79" s="3" t="s">
        <v>1073</v>
      </c>
      <c r="C79" s="353" t="s">
        <v>1765</v>
      </c>
      <c r="D79" s="353" t="s">
        <v>2233</v>
      </c>
      <c r="E79" s="353" t="s">
        <v>408</v>
      </c>
    </row>
    <row r="80" spans="1:5" s="252" customFormat="1" x14ac:dyDescent="0.2">
      <c r="A80" s="354">
        <v>13.9</v>
      </c>
      <c r="B80" s="3" t="s">
        <v>1075</v>
      </c>
      <c r="C80" s="353" t="s">
        <v>1077</v>
      </c>
      <c r="D80" s="3"/>
      <c r="E80" s="353" t="s">
        <v>198</v>
      </c>
    </row>
    <row r="81" spans="1:5" s="252" customFormat="1" ht="38.25" x14ac:dyDescent="0.2">
      <c r="A81" s="354">
        <v>13.91</v>
      </c>
      <c r="B81" s="3" t="s">
        <v>1078</v>
      </c>
      <c r="C81" s="353" t="s">
        <v>1766</v>
      </c>
      <c r="D81" s="353"/>
      <c r="E81" s="353" t="s">
        <v>198</v>
      </c>
    </row>
    <row r="82" spans="1:5" s="252" customFormat="1" ht="25.5" x14ac:dyDescent="0.2">
      <c r="A82" s="354">
        <v>14</v>
      </c>
      <c r="B82" s="3" t="s">
        <v>1082</v>
      </c>
      <c r="C82" s="360" t="s">
        <v>2264</v>
      </c>
      <c r="D82" s="353" t="s">
        <v>2333</v>
      </c>
      <c r="E82" s="353" t="s">
        <v>408</v>
      </c>
    </row>
    <row r="83" spans="1:5" s="252" customFormat="1" ht="25.5" x14ac:dyDescent="0.2">
      <c r="A83" s="354">
        <v>14.1</v>
      </c>
      <c r="B83" s="3" t="s">
        <v>1084</v>
      </c>
      <c r="C83" s="360" t="s">
        <v>2264</v>
      </c>
      <c r="D83" s="353" t="s">
        <v>2333</v>
      </c>
      <c r="E83" s="353" t="s">
        <v>408</v>
      </c>
    </row>
    <row r="84" spans="1:5" s="252" customFormat="1" ht="25.5" x14ac:dyDescent="0.2">
      <c r="A84" s="354">
        <v>14.2</v>
      </c>
      <c r="B84" s="3" t="s">
        <v>1086</v>
      </c>
      <c r="C84" s="360" t="s">
        <v>2264</v>
      </c>
      <c r="D84" s="353" t="s">
        <v>2333</v>
      </c>
      <c r="E84" s="353" t="s">
        <v>408</v>
      </c>
    </row>
    <row r="85" spans="1:5" s="252" customFormat="1" ht="25.5" x14ac:dyDescent="0.2">
      <c r="A85" s="354">
        <v>14.3</v>
      </c>
      <c r="B85" s="3" t="s">
        <v>1088</v>
      </c>
      <c r="C85" s="360" t="s">
        <v>2264</v>
      </c>
      <c r="D85" s="353" t="s">
        <v>2333</v>
      </c>
      <c r="E85" s="353" t="s">
        <v>408</v>
      </c>
    </row>
    <row r="86" spans="1:5" s="252" customFormat="1" ht="25.5" x14ac:dyDescent="0.2">
      <c r="A86" s="354">
        <v>14.4</v>
      </c>
      <c r="B86" s="3" t="s">
        <v>1090</v>
      </c>
      <c r="C86" s="360" t="s">
        <v>2264</v>
      </c>
      <c r="D86" s="353" t="s">
        <v>2333</v>
      </c>
      <c r="E86" s="353" t="s">
        <v>408</v>
      </c>
    </row>
    <row r="87" spans="1:5" s="252" customFormat="1" ht="38.25" x14ac:dyDescent="0.2">
      <c r="A87" s="354">
        <v>15</v>
      </c>
      <c r="B87" s="3" t="s">
        <v>1091</v>
      </c>
      <c r="C87" s="353" t="s">
        <v>1765</v>
      </c>
      <c r="D87" s="353" t="s">
        <v>2233</v>
      </c>
      <c r="E87" s="353" t="s">
        <v>408</v>
      </c>
    </row>
    <row r="88" spans="1:5" s="252" customFormat="1" ht="38.25" x14ac:dyDescent="0.2">
      <c r="A88" s="354">
        <v>15.1</v>
      </c>
      <c r="B88" s="3" t="s">
        <v>1541</v>
      </c>
      <c r="C88" s="361" t="s">
        <v>2262</v>
      </c>
      <c r="D88" s="353" t="s">
        <v>2233</v>
      </c>
      <c r="E88" s="353" t="s">
        <v>1026</v>
      </c>
    </row>
    <row r="89" spans="1:5" s="252" customFormat="1" ht="25.5" x14ac:dyDescent="0.2">
      <c r="A89" s="354">
        <v>16</v>
      </c>
      <c r="B89" s="3" t="s">
        <v>1543</v>
      </c>
      <c r="C89" s="353" t="s">
        <v>382</v>
      </c>
      <c r="D89" s="353" t="s">
        <v>2334</v>
      </c>
      <c r="E89" s="353" t="s">
        <v>408</v>
      </c>
    </row>
    <row r="90" spans="1:5" s="252" customFormat="1" ht="25.5" x14ac:dyDescent="0.2">
      <c r="A90" s="354">
        <v>16.100000000000001</v>
      </c>
      <c r="B90" s="3" t="s">
        <v>2135</v>
      </c>
      <c r="C90" s="353" t="s">
        <v>382</v>
      </c>
      <c r="D90" s="353" t="s">
        <v>2334</v>
      </c>
      <c r="E90" s="353" t="s">
        <v>408</v>
      </c>
    </row>
    <row r="91" spans="1:5" s="252" customFormat="1" ht="38.25" x14ac:dyDescent="0.2">
      <c r="A91" s="354">
        <v>16.2</v>
      </c>
      <c r="B91" s="3" t="s">
        <v>2136</v>
      </c>
      <c r="C91" s="353" t="s">
        <v>382</v>
      </c>
      <c r="D91" s="353" t="s">
        <v>2334</v>
      </c>
      <c r="E91" s="353" t="s">
        <v>408</v>
      </c>
    </row>
    <row r="92" spans="1:5" s="252" customFormat="1" ht="38.25" x14ac:dyDescent="0.2">
      <c r="A92" s="354">
        <v>16.3</v>
      </c>
      <c r="B92" s="3" t="s">
        <v>1542</v>
      </c>
      <c r="C92" s="353" t="s">
        <v>2230</v>
      </c>
      <c r="D92" s="353" t="s">
        <v>2436</v>
      </c>
      <c r="E92" s="353" t="s">
        <v>408</v>
      </c>
    </row>
    <row r="93" spans="1:5" s="252" customFormat="1" ht="51" x14ac:dyDescent="0.2">
      <c r="A93" s="354">
        <v>16.399999999999999</v>
      </c>
      <c r="B93" s="3" t="s">
        <v>2137</v>
      </c>
      <c r="C93" s="353" t="s">
        <v>2230</v>
      </c>
      <c r="D93" s="353" t="s">
        <v>2436</v>
      </c>
      <c r="E93" s="353" t="s">
        <v>408</v>
      </c>
    </row>
    <row r="94" spans="1:5" s="252" customFormat="1" ht="38.25" x14ac:dyDescent="0.2">
      <c r="A94" s="354">
        <v>17</v>
      </c>
      <c r="B94" s="3" t="s">
        <v>1544</v>
      </c>
      <c r="C94" s="353" t="s">
        <v>2293</v>
      </c>
      <c r="D94" s="353" t="s">
        <v>2294</v>
      </c>
      <c r="E94" s="353" t="s">
        <v>1025</v>
      </c>
    </row>
    <row r="95" spans="1:5" s="252" customFormat="1" ht="25.5" x14ac:dyDescent="0.2">
      <c r="A95" s="354">
        <v>17.100000000000001</v>
      </c>
      <c r="B95" s="3" t="s">
        <v>1094</v>
      </c>
      <c r="C95" s="353" t="s">
        <v>2293</v>
      </c>
      <c r="D95" s="353" t="s">
        <v>2295</v>
      </c>
      <c r="E95" s="353" t="s">
        <v>198</v>
      </c>
    </row>
    <row r="96" spans="1:5" s="252" customFormat="1" ht="25.5" x14ac:dyDescent="0.2">
      <c r="A96" s="354">
        <v>17.2</v>
      </c>
      <c r="B96" s="3" t="s">
        <v>1096</v>
      </c>
      <c r="C96" s="353" t="s">
        <v>2293</v>
      </c>
      <c r="D96" s="353" t="s">
        <v>2296</v>
      </c>
      <c r="E96" s="353" t="s">
        <v>378</v>
      </c>
    </row>
    <row r="97" spans="1:5" s="252" customFormat="1" ht="38.25" x14ac:dyDescent="0.2">
      <c r="A97" s="354">
        <v>17.3</v>
      </c>
      <c r="B97" s="3" t="s">
        <v>1098</v>
      </c>
      <c r="C97" s="353" t="s">
        <v>2168</v>
      </c>
      <c r="D97" s="353" t="s">
        <v>2314</v>
      </c>
      <c r="E97" s="353" t="s">
        <v>408</v>
      </c>
    </row>
    <row r="98" spans="1:5" s="252" customFormat="1" ht="38.25" x14ac:dyDescent="0.2">
      <c r="A98" s="354">
        <v>17.399999999999999</v>
      </c>
      <c r="B98" s="3" t="s">
        <v>1100</v>
      </c>
      <c r="C98" s="353" t="s">
        <v>387</v>
      </c>
      <c r="D98" s="353" t="s">
        <v>2314</v>
      </c>
      <c r="E98" s="353" t="s">
        <v>408</v>
      </c>
    </row>
    <row r="99" spans="1:5" s="252" customFormat="1" ht="38.25" x14ac:dyDescent="0.2">
      <c r="A99" s="354">
        <v>17.5</v>
      </c>
      <c r="B99" s="3" t="s">
        <v>1101</v>
      </c>
      <c r="C99" s="353" t="s">
        <v>387</v>
      </c>
      <c r="D99" s="353" t="s">
        <v>2314</v>
      </c>
      <c r="E99" s="353" t="s">
        <v>408</v>
      </c>
    </row>
    <row r="100" spans="1:5" s="252" customFormat="1" ht="38.25" x14ac:dyDescent="0.2">
      <c r="A100" s="354">
        <v>17.600000000000001</v>
      </c>
      <c r="B100" s="3" t="s">
        <v>1102</v>
      </c>
      <c r="C100" s="353" t="s">
        <v>387</v>
      </c>
      <c r="D100" s="353" t="s">
        <v>2314</v>
      </c>
      <c r="E100" s="353" t="s">
        <v>408</v>
      </c>
    </row>
    <row r="101" spans="1:5" s="252" customFormat="1" ht="25.5" x14ac:dyDescent="0.2">
      <c r="A101" s="354">
        <v>18</v>
      </c>
      <c r="B101" s="3" t="s">
        <v>1545</v>
      </c>
      <c r="C101" s="353" t="s">
        <v>2271</v>
      </c>
      <c r="D101" s="353" t="s">
        <v>1846</v>
      </c>
      <c r="E101" s="353" t="s">
        <v>198</v>
      </c>
    </row>
    <row r="102" spans="1:5" s="252" customFormat="1" ht="25.5" x14ac:dyDescent="0.2">
      <c r="A102" s="354">
        <v>18.100000000000001</v>
      </c>
      <c r="B102" s="3" t="s">
        <v>1103</v>
      </c>
      <c r="C102" s="353" t="s">
        <v>2271</v>
      </c>
      <c r="D102" s="353" t="s">
        <v>1846</v>
      </c>
      <c r="E102" s="353" t="s">
        <v>198</v>
      </c>
    </row>
    <row r="103" spans="1:5" s="252" customFormat="1" ht="25.5" x14ac:dyDescent="0.2">
      <c r="A103" s="354">
        <v>18.2</v>
      </c>
      <c r="B103" s="3" t="s">
        <v>1106</v>
      </c>
      <c r="C103" s="353" t="s">
        <v>2271</v>
      </c>
      <c r="D103" s="353" t="s">
        <v>1846</v>
      </c>
      <c r="E103" s="353" t="s">
        <v>198</v>
      </c>
    </row>
    <row r="104" spans="1:5" s="252" customFormat="1" ht="63.75" x14ac:dyDescent="0.2">
      <c r="A104" s="354">
        <v>18.3</v>
      </c>
      <c r="B104" s="3" t="s">
        <v>1107</v>
      </c>
      <c r="C104" s="353" t="s">
        <v>396</v>
      </c>
      <c r="D104" s="353" t="s">
        <v>2272</v>
      </c>
      <c r="E104" s="353" t="s">
        <v>378</v>
      </c>
    </row>
    <row r="105" spans="1:5" s="252" customFormat="1" ht="63.75" x14ac:dyDescent="0.2">
      <c r="A105" s="354">
        <v>18.399999999999999</v>
      </c>
      <c r="B105" s="3" t="s">
        <v>1108</v>
      </c>
      <c r="C105" s="353" t="s">
        <v>396</v>
      </c>
      <c r="D105" s="353" t="s">
        <v>2272</v>
      </c>
      <c r="E105" s="353" t="s">
        <v>378</v>
      </c>
    </row>
    <row r="106" spans="1:5" s="252" customFormat="1" ht="76.5" x14ac:dyDescent="0.2">
      <c r="A106" s="354">
        <v>19</v>
      </c>
      <c r="B106" s="3" t="s">
        <v>1546</v>
      </c>
      <c r="C106" s="353" t="s">
        <v>2370</v>
      </c>
      <c r="D106" s="353" t="s">
        <v>1731</v>
      </c>
      <c r="E106" s="353" t="s">
        <v>2371</v>
      </c>
    </row>
    <row r="107" spans="1:5" s="252" customFormat="1" ht="25.5" x14ac:dyDescent="0.2">
      <c r="A107" s="354">
        <v>19.100000000000001</v>
      </c>
      <c r="B107" s="3" t="s">
        <v>1109</v>
      </c>
      <c r="C107" s="353" t="s">
        <v>2200</v>
      </c>
      <c r="D107" s="353"/>
      <c r="E107" s="353" t="s">
        <v>378</v>
      </c>
    </row>
    <row r="108" spans="1:5" s="252" customFormat="1" ht="140.25" x14ac:dyDescent="0.2">
      <c r="A108" s="354">
        <v>19.2</v>
      </c>
      <c r="B108" s="3" t="s">
        <v>1547</v>
      </c>
      <c r="C108" s="353" t="s">
        <v>2437</v>
      </c>
      <c r="D108" s="353" t="s">
        <v>2255</v>
      </c>
      <c r="E108" s="353" t="s">
        <v>408</v>
      </c>
    </row>
    <row r="109" spans="1:5" s="252" customFormat="1" ht="51" x14ac:dyDescent="0.2">
      <c r="A109" s="354">
        <v>20</v>
      </c>
      <c r="B109" s="3" t="s">
        <v>1548</v>
      </c>
      <c r="C109" s="353" t="s">
        <v>2372</v>
      </c>
      <c r="D109" s="353" t="s">
        <v>1112</v>
      </c>
      <c r="E109" s="353" t="s">
        <v>1113</v>
      </c>
    </row>
    <row r="110" spans="1:5" s="252" customFormat="1" ht="38.25" x14ac:dyDescent="0.2">
      <c r="A110" s="354">
        <v>20.100000000000001</v>
      </c>
      <c r="B110" s="3" t="s">
        <v>1549</v>
      </c>
      <c r="C110" s="353" t="s">
        <v>1767</v>
      </c>
      <c r="D110" s="353" t="s">
        <v>1114</v>
      </c>
      <c r="E110" s="353" t="s">
        <v>1113</v>
      </c>
    </row>
    <row r="111" spans="1:5" s="252" customFormat="1" ht="51" x14ac:dyDescent="0.2">
      <c r="A111" s="354">
        <v>20.2</v>
      </c>
      <c r="B111" s="3" t="s">
        <v>1550</v>
      </c>
      <c r="C111" s="353" t="s">
        <v>1768</v>
      </c>
      <c r="D111" s="353" t="s">
        <v>2373</v>
      </c>
      <c r="E111" s="353" t="s">
        <v>1113</v>
      </c>
    </row>
    <row r="112" spans="1:5" s="252" customFormat="1" ht="25.5" x14ac:dyDescent="0.2">
      <c r="A112" s="354">
        <v>21</v>
      </c>
      <c r="B112" s="3" t="s">
        <v>1115</v>
      </c>
      <c r="C112" s="353" t="s">
        <v>1117</v>
      </c>
      <c r="D112" s="353" t="s">
        <v>2438</v>
      </c>
      <c r="E112" s="353" t="s">
        <v>1025</v>
      </c>
    </row>
    <row r="113" spans="1:5" s="252" customFormat="1" ht="76.5" x14ac:dyDescent="0.2">
      <c r="A113" s="354">
        <v>21.1</v>
      </c>
      <c r="B113" s="3" t="s">
        <v>1551</v>
      </c>
      <c r="C113" s="353" t="s">
        <v>1118</v>
      </c>
      <c r="D113" s="353" t="s">
        <v>2439</v>
      </c>
      <c r="E113" s="353" t="s">
        <v>1025</v>
      </c>
    </row>
    <row r="114" spans="1:5" s="252" customFormat="1" ht="25.5" x14ac:dyDescent="0.2">
      <c r="A114" s="354">
        <v>21.2</v>
      </c>
      <c r="B114" s="3" t="s">
        <v>1119</v>
      </c>
      <c r="C114" s="353" t="s">
        <v>1118</v>
      </c>
      <c r="D114" s="353" t="s">
        <v>2440</v>
      </c>
      <c r="E114" s="353" t="s">
        <v>1769</v>
      </c>
    </row>
    <row r="115" spans="1:5" s="252" customFormat="1" ht="25.5" x14ac:dyDescent="0.2">
      <c r="A115" s="354">
        <v>21.3</v>
      </c>
      <c r="B115" s="3" t="s">
        <v>1120</v>
      </c>
      <c r="C115" s="353" t="s">
        <v>1121</v>
      </c>
      <c r="D115" s="353" t="s">
        <v>2335</v>
      </c>
      <c r="E115" s="353" t="s">
        <v>1769</v>
      </c>
    </row>
    <row r="116" spans="1:5" s="252" customFormat="1" ht="25.5" x14ac:dyDescent="0.2">
      <c r="A116" s="354">
        <v>21.4</v>
      </c>
      <c r="B116" s="3" t="s">
        <v>1122</v>
      </c>
      <c r="C116" s="353" t="s">
        <v>1118</v>
      </c>
      <c r="D116" s="353" t="s">
        <v>2335</v>
      </c>
      <c r="E116" s="353" t="s">
        <v>1769</v>
      </c>
    </row>
    <row r="117" spans="1:5" s="252" customFormat="1" ht="38.25" x14ac:dyDescent="0.2">
      <c r="A117" s="354">
        <v>21.5</v>
      </c>
      <c r="B117" s="3" t="s">
        <v>1123</v>
      </c>
      <c r="C117" s="353" t="s">
        <v>1124</v>
      </c>
      <c r="D117" s="353" t="s">
        <v>2441</v>
      </c>
      <c r="E117" s="353" t="s">
        <v>1025</v>
      </c>
    </row>
    <row r="118" spans="1:5" s="252" customFormat="1" ht="38.25" x14ac:dyDescent="0.2">
      <c r="A118" s="354">
        <v>21.6</v>
      </c>
      <c r="B118" s="3" t="s">
        <v>1125</v>
      </c>
      <c r="C118" s="353" t="s">
        <v>2374</v>
      </c>
      <c r="D118" s="353" t="s">
        <v>2442</v>
      </c>
      <c r="E118" s="353" t="s">
        <v>1025</v>
      </c>
    </row>
    <row r="119" spans="1:5" s="252" customFormat="1" ht="38.25" x14ac:dyDescent="0.2">
      <c r="A119" s="354">
        <v>21.7</v>
      </c>
      <c r="B119" s="3" t="s">
        <v>1126</v>
      </c>
      <c r="C119" s="353" t="s">
        <v>1127</v>
      </c>
      <c r="D119" s="353" t="s">
        <v>2442</v>
      </c>
      <c r="E119" s="353" t="s">
        <v>1769</v>
      </c>
    </row>
    <row r="120" spans="1:5" s="252" customFormat="1" ht="51" x14ac:dyDescent="0.2">
      <c r="A120" s="354">
        <v>21.8</v>
      </c>
      <c r="B120" s="3" t="s">
        <v>1128</v>
      </c>
      <c r="C120" s="353" t="s">
        <v>401</v>
      </c>
      <c r="D120" s="353" t="s">
        <v>415</v>
      </c>
      <c r="E120" s="353" t="s">
        <v>408</v>
      </c>
    </row>
    <row r="121" spans="1:5" s="252" customFormat="1" ht="25.5" x14ac:dyDescent="0.2">
      <c r="A121" s="354">
        <v>21.9</v>
      </c>
      <c r="B121" s="3" t="s">
        <v>1130</v>
      </c>
      <c r="C121" s="353" t="s">
        <v>1770</v>
      </c>
      <c r="D121" s="353" t="s">
        <v>2282</v>
      </c>
      <c r="E121" s="353" t="s">
        <v>198</v>
      </c>
    </row>
    <row r="122" spans="1:5" s="252" customFormat="1" ht="25.5" x14ac:dyDescent="0.2">
      <c r="A122" s="354">
        <v>21.91</v>
      </c>
      <c r="B122" s="3" t="s">
        <v>1131</v>
      </c>
      <c r="C122" s="353" t="s">
        <v>1133</v>
      </c>
      <c r="D122" s="353" t="s">
        <v>2282</v>
      </c>
      <c r="E122" s="353" t="s">
        <v>1769</v>
      </c>
    </row>
    <row r="123" spans="1:5" s="252" customFormat="1" ht="38.25" x14ac:dyDescent="0.2">
      <c r="A123" s="354">
        <v>21.92</v>
      </c>
      <c r="B123" s="3" t="s">
        <v>1134</v>
      </c>
      <c r="C123" s="353" t="s">
        <v>1771</v>
      </c>
      <c r="D123" s="353" t="s">
        <v>2282</v>
      </c>
      <c r="E123" s="353" t="s">
        <v>198</v>
      </c>
    </row>
    <row r="124" spans="1:5" s="252" customFormat="1" ht="38.25" x14ac:dyDescent="0.2">
      <c r="A124" s="354">
        <v>21.93</v>
      </c>
      <c r="B124" s="3" t="s">
        <v>1552</v>
      </c>
      <c r="C124" s="353" t="s">
        <v>2375</v>
      </c>
      <c r="D124" s="353" t="s">
        <v>2251</v>
      </c>
      <c r="E124" s="353" t="s">
        <v>2376</v>
      </c>
    </row>
    <row r="125" spans="1:5" s="252" customFormat="1" ht="25.5" x14ac:dyDescent="0.2">
      <c r="A125" s="354">
        <v>21.94</v>
      </c>
      <c r="B125" s="3" t="s">
        <v>1136</v>
      </c>
      <c r="C125" s="353" t="s">
        <v>970</v>
      </c>
      <c r="D125" s="353" t="s">
        <v>2251</v>
      </c>
      <c r="E125" s="353" t="s">
        <v>970</v>
      </c>
    </row>
    <row r="126" spans="1:5" s="252" customFormat="1" ht="76.5" x14ac:dyDescent="0.2">
      <c r="A126" s="354">
        <v>21.95</v>
      </c>
      <c r="B126" s="3" t="s">
        <v>1553</v>
      </c>
      <c r="C126" s="353" t="s">
        <v>970</v>
      </c>
      <c r="D126" s="353" t="s">
        <v>2251</v>
      </c>
      <c r="E126" s="353" t="s">
        <v>970</v>
      </c>
    </row>
    <row r="127" spans="1:5" s="252" customFormat="1" ht="38.25" x14ac:dyDescent="0.2">
      <c r="A127" s="354">
        <v>21.96</v>
      </c>
      <c r="B127" s="3" t="s">
        <v>1139</v>
      </c>
      <c r="C127" s="353" t="s">
        <v>2377</v>
      </c>
      <c r="D127" s="353" t="s">
        <v>2443</v>
      </c>
      <c r="E127" s="353" t="s">
        <v>1025</v>
      </c>
    </row>
    <row r="128" spans="1:5" s="252" customFormat="1" ht="38.25" x14ac:dyDescent="0.2">
      <c r="A128" s="354">
        <v>21.97</v>
      </c>
      <c r="B128" s="3" t="s">
        <v>1141</v>
      </c>
      <c r="C128" s="353" t="s">
        <v>2378</v>
      </c>
      <c r="D128" s="353" t="s">
        <v>2443</v>
      </c>
      <c r="E128" s="353" t="s">
        <v>198</v>
      </c>
    </row>
    <row r="129" spans="1:5" s="252" customFormat="1" ht="63.75" x14ac:dyDescent="0.2">
      <c r="A129" s="354">
        <v>21.98</v>
      </c>
      <c r="B129" s="3" t="s">
        <v>1554</v>
      </c>
      <c r="C129" s="353" t="s">
        <v>2379</v>
      </c>
      <c r="D129" s="353" t="s">
        <v>2443</v>
      </c>
      <c r="E129" s="353" t="s">
        <v>1025</v>
      </c>
    </row>
    <row r="130" spans="1:5" s="252" customFormat="1" ht="25.5" x14ac:dyDescent="0.2">
      <c r="A130" s="354">
        <v>21.99</v>
      </c>
      <c r="B130" s="3" t="s">
        <v>1142</v>
      </c>
      <c r="C130" s="353" t="s">
        <v>1143</v>
      </c>
      <c r="D130" s="353" t="s">
        <v>1140</v>
      </c>
      <c r="E130" s="353" t="s">
        <v>1769</v>
      </c>
    </row>
    <row r="131" spans="1:5" s="252" customFormat="1" ht="25.5" x14ac:dyDescent="0.2">
      <c r="A131" s="354">
        <v>21.991</v>
      </c>
      <c r="B131" s="3" t="s">
        <v>1144</v>
      </c>
      <c r="C131" s="353" t="s">
        <v>2380</v>
      </c>
      <c r="D131" s="353" t="s">
        <v>2282</v>
      </c>
      <c r="E131" s="353" t="s">
        <v>1769</v>
      </c>
    </row>
    <row r="132" spans="1:5" s="252" customFormat="1" ht="63.75" x14ac:dyDescent="0.2">
      <c r="A132" s="354">
        <v>21.992000000000001</v>
      </c>
      <c r="B132" s="3" t="s">
        <v>1802</v>
      </c>
      <c r="C132" s="353" t="s">
        <v>1147</v>
      </c>
      <c r="D132" s="353" t="s">
        <v>2282</v>
      </c>
      <c r="E132" s="353" t="s">
        <v>1025</v>
      </c>
    </row>
    <row r="133" spans="1:5" s="252" customFormat="1" ht="63.75" x14ac:dyDescent="0.2">
      <c r="A133" s="354">
        <v>21.992999999999999</v>
      </c>
      <c r="B133" s="3" t="s">
        <v>2419</v>
      </c>
      <c r="C133" s="353" t="s">
        <v>2381</v>
      </c>
      <c r="D133" s="353" t="s">
        <v>2282</v>
      </c>
      <c r="E133" s="353" t="s">
        <v>1025</v>
      </c>
    </row>
    <row r="134" spans="1:5" s="252" customFormat="1" ht="51" x14ac:dyDescent="0.2">
      <c r="A134" s="354">
        <v>21.994</v>
      </c>
      <c r="B134" s="3" t="s">
        <v>1803</v>
      </c>
      <c r="C134" s="353" t="s">
        <v>2381</v>
      </c>
      <c r="D134" s="353" t="s">
        <v>2282</v>
      </c>
      <c r="E134" s="353" t="s">
        <v>1025</v>
      </c>
    </row>
    <row r="135" spans="1:5" s="252" customFormat="1" ht="63.75" x14ac:dyDescent="0.2">
      <c r="A135" s="354">
        <v>21.995000000000001</v>
      </c>
      <c r="B135" s="3" t="s">
        <v>1837</v>
      </c>
      <c r="C135" s="353" t="s">
        <v>1150</v>
      </c>
      <c r="D135" s="353" t="s">
        <v>2282</v>
      </c>
      <c r="E135" s="353" t="s">
        <v>198</v>
      </c>
    </row>
    <row r="136" spans="1:5" s="252" customFormat="1" ht="63.75" x14ac:dyDescent="0.2">
      <c r="A136" s="354">
        <v>21.995999999999999</v>
      </c>
      <c r="B136" s="3" t="s">
        <v>1804</v>
      </c>
      <c r="C136" s="353" t="s">
        <v>1147</v>
      </c>
      <c r="D136" s="353" t="s">
        <v>2282</v>
      </c>
      <c r="E136" s="353" t="s">
        <v>1025</v>
      </c>
    </row>
    <row r="137" spans="1:5" s="252" customFormat="1" ht="63.75" x14ac:dyDescent="0.2">
      <c r="A137" s="354">
        <v>21.997</v>
      </c>
      <c r="B137" s="3" t="s">
        <v>1805</v>
      </c>
      <c r="C137" s="353" t="s">
        <v>1152</v>
      </c>
      <c r="D137" s="353" t="s">
        <v>2282</v>
      </c>
      <c r="E137" s="353" t="s">
        <v>1025</v>
      </c>
    </row>
    <row r="138" spans="1:5" s="252" customFormat="1" ht="63.75" x14ac:dyDescent="0.2">
      <c r="A138" s="354">
        <v>21.998000000000001</v>
      </c>
      <c r="B138" s="3" t="s">
        <v>1806</v>
      </c>
      <c r="C138" s="353" t="s">
        <v>2302</v>
      </c>
      <c r="D138" s="353" t="s">
        <v>2282</v>
      </c>
      <c r="E138" s="353" t="s">
        <v>1025</v>
      </c>
    </row>
    <row r="139" spans="1:5" s="252" customFormat="1" ht="51" x14ac:dyDescent="0.2">
      <c r="A139" s="354">
        <v>21.998999999999999</v>
      </c>
      <c r="B139" s="3" t="s">
        <v>1807</v>
      </c>
      <c r="C139" s="353" t="s">
        <v>2381</v>
      </c>
      <c r="D139" s="353" t="s">
        <v>2282</v>
      </c>
      <c r="E139" s="353" t="s">
        <v>1025</v>
      </c>
    </row>
    <row r="140" spans="1:5" s="252" customFormat="1" ht="51" x14ac:dyDescent="0.2">
      <c r="A140" s="354">
        <v>21.999099999999999</v>
      </c>
      <c r="B140" s="3" t="s">
        <v>1808</v>
      </c>
      <c r="C140" s="353" t="s">
        <v>2381</v>
      </c>
      <c r="D140" s="353" t="s">
        <v>2282</v>
      </c>
      <c r="E140" s="353" t="s">
        <v>1025</v>
      </c>
    </row>
    <row r="141" spans="1:5" s="252" customFormat="1" ht="76.5" x14ac:dyDescent="0.2">
      <c r="A141" s="354">
        <v>21.999199999999998</v>
      </c>
      <c r="B141" s="3" t="s">
        <v>1809</v>
      </c>
      <c r="C141" s="353" t="s">
        <v>1152</v>
      </c>
      <c r="D141" s="353" t="s">
        <v>2282</v>
      </c>
      <c r="E141" s="353" t="s">
        <v>198</v>
      </c>
    </row>
    <row r="142" spans="1:5" s="252" customFormat="1" ht="102" x14ac:dyDescent="0.2">
      <c r="A142" s="354">
        <v>21.999300000000002</v>
      </c>
      <c r="B142" s="3" t="s">
        <v>1810</v>
      </c>
      <c r="C142" s="353" t="s">
        <v>1153</v>
      </c>
      <c r="D142" s="353" t="s">
        <v>2282</v>
      </c>
      <c r="E142" s="353" t="s">
        <v>1025</v>
      </c>
    </row>
    <row r="143" spans="1:5" s="252" customFormat="1" ht="76.5" x14ac:dyDescent="0.2">
      <c r="A143" s="354">
        <v>21.999400000000001</v>
      </c>
      <c r="B143" s="3" t="s">
        <v>1811</v>
      </c>
      <c r="C143" s="353" t="s">
        <v>1154</v>
      </c>
      <c r="D143" s="353" t="s">
        <v>2282</v>
      </c>
      <c r="E143" s="353" t="s">
        <v>1025</v>
      </c>
    </row>
    <row r="144" spans="1:5" s="252" customFormat="1" ht="76.5" x14ac:dyDescent="0.2">
      <c r="A144" s="354">
        <v>21.999500000000001</v>
      </c>
      <c r="B144" s="3" t="s">
        <v>1812</v>
      </c>
      <c r="C144" s="353" t="s">
        <v>1156</v>
      </c>
      <c r="D144" s="353" t="s">
        <v>2282</v>
      </c>
      <c r="E144" s="353" t="s">
        <v>1025</v>
      </c>
    </row>
    <row r="145" spans="1:5" s="252" customFormat="1" ht="76.5" x14ac:dyDescent="0.2">
      <c r="A145" s="354">
        <v>21.999600000000001</v>
      </c>
      <c r="B145" s="3" t="s">
        <v>1813</v>
      </c>
      <c r="C145" s="353"/>
      <c r="D145" s="353" t="s">
        <v>2282</v>
      </c>
      <c r="E145" s="353" t="s">
        <v>970</v>
      </c>
    </row>
    <row r="146" spans="1:5" s="252" customFormat="1" ht="38.25" x14ac:dyDescent="0.2">
      <c r="A146" s="354">
        <v>21.999700000000001</v>
      </c>
      <c r="B146" s="3" t="s">
        <v>1157</v>
      </c>
      <c r="C146" s="353" t="s">
        <v>1158</v>
      </c>
      <c r="D146" s="353" t="s">
        <v>2444</v>
      </c>
      <c r="E146" s="353" t="s">
        <v>1769</v>
      </c>
    </row>
    <row r="147" spans="1:5" s="252" customFormat="1" ht="51" x14ac:dyDescent="0.2">
      <c r="A147" s="354">
        <v>21.9998</v>
      </c>
      <c r="B147" s="3" t="s">
        <v>1159</v>
      </c>
      <c r="C147" s="353" t="s">
        <v>1158</v>
      </c>
      <c r="D147" s="353" t="s">
        <v>2444</v>
      </c>
      <c r="E147" s="353" t="s">
        <v>1025</v>
      </c>
    </row>
    <row r="148" spans="1:5" s="252" customFormat="1" ht="76.5" x14ac:dyDescent="0.2">
      <c r="A148" s="354">
        <v>21.9999</v>
      </c>
      <c r="B148" s="3" t="s">
        <v>1814</v>
      </c>
      <c r="C148" s="353" t="s">
        <v>1161</v>
      </c>
      <c r="D148" s="353" t="s">
        <v>2444</v>
      </c>
      <c r="E148" s="353" t="s">
        <v>1025</v>
      </c>
    </row>
    <row r="149" spans="1:5" s="252" customFormat="1" ht="25.5" x14ac:dyDescent="0.2">
      <c r="A149" s="354">
        <v>22</v>
      </c>
      <c r="B149" s="3" t="s">
        <v>1162</v>
      </c>
      <c r="C149" s="353" t="s">
        <v>1163</v>
      </c>
      <c r="D149" s="353" t="s">
        <v>2250</v>
      </c>
      <c r="E149" s="353" t="s">
        <v>1769</v>
      </c>
    </row>
    <row r="150" spans="1:5" s="252" customFormat="1" ht="25.5" x14ac:dyDescent="0.2">
      <c r="A150" s="354">
        <v>22.1</v>
      </c>
      <c r="B150" s="3" t="s">
        <v>1164</v>
      </c>
      <c r="C150" s="353" t="s">
        <v>1772</v>
      </c>
      <c r="D150" s="353" t="s">
        <v>2250</v>
      </c>
      <c r="E150" s="353" t="s">
        <v>198</v>
      </c>
    </row>
    <row r="151" spans="1:5" s="252" customFormat="1" ht="25.5" x14ac:dyDescent="0.2">
      <c r="A151" s="354">
        <v>22.2</v>
      </c>
      <c r="B151" s="3" t="s">
        <v>1165</v>
      </c>
      <c r="C151" s="353" t="s">
        <v>1772</v>
      </c>
      <c r="D151" s="353" t="s">
        <v>2250</v>
      </c>
      <c r="E151" s="353" t="s">
        <v>198</v>
      </c>
    </row>
    <row r="152" spans="1:5" s="252" customFormat="1" ht="204" x14ac:dyDescent="0.2">
      <c r="A152" s="354">
        <v>23</v>
      </c>
      <c r="B152" s="3" t="s">
        <v>1555</v>
      </c>
      <c r="C152" s="353" t="s">
        <v>970</v>
      </c>
      <c r="D152" s="353" t="s">
        <v>2249</v>
      </c>
      <c r="E152" s="353" t="s">
        <v>970</v>
      </c>
    </row>
    <row r="153" spans="1:5" s="252" customFormat="1" ht="25.5" x14ac:dyDescent="0.2">
      <c r="A153" s="354">
        <v>23.1</v>
      </c>
      <c r="B153" s="3" t="s">
        <v>1167</v>
      </c>
      <c r="C153" s="353" t="s">
        <v>970</v>
      </c>
      <c r="D153" s="353" t="s">
        <v>2249</v>
      </c>
      <c r="E153" s="353" t="s">
        <v>970</v>
      </c>
    </row>
    <row r="154" spans="1:5" s="252" customFormat="1" ht="25.5" x14ac:dyDescent="0.2">
      <c r="A154" s="354">
        <v>23.2</v>
      </c>
      <c r="B154" s="3" t="s">
        <v>1169</v>
      </c>
      <c r="C154" s="353" t="s">
        <v>970</v>
      </c>
      <c r="D154" s="353" t="s">
        <v>2301</v>
      </c>
      <c r="E154" s="353" t="s">
        <v>970</v>
      </c>
    </row>
    <row r="155" spans="1:5" s="252" customFormat="1" ht="25.5" x14ac:dyDescent="0.2">
      <c r="A155" s="354">
        <v>23.3</v>
      </c>
      <c r="B155" s="3" t="s">
        <v>1169</v>
      </c>
      <c r="C155" s="353" t="s">
        <v>970</v>
      </c>
      <c r="D155" s="353" t="s">
        <v>2249</v>
      </c>
      <c r="E155" s="353" t="s">
        <v>970</v>
      </c>
    </row>
    <row r="156" spans="1:5" s="252" customFormat="1" x14ac:dyDescent="0.2">
      <c r="A156" s="354">
        <v>23.4</v>
      </c>
      <c r="B156" s="3" t="s">
        <v>1171</v>
      </c>
      <c r="C156" s="353" t="s">
        <v>970</v>
      </c>
      <c r="D156" s="353" t="s">
        <v>2249</v>
      </c>
      <c r="E156" s="353" t="s">
        <v>970</v>
      </c>
    </row>
    <row r="157" spans="1:5" s="252" customFormat="1" ht="25.5" x14ac:dyDescent="0.2">
      <c r="A157" s="354">
        <v>23.5</v>
      </c>
      <c r="B157" s="3" t="s">
        <v>1173</v>
      </c>
      <c r="C157" s="353" t="s">
        <v>970</v>
      </c>
      <c r="D157" s="353" t="s">
        <v>2249</v>
      </c>
      <c r="E157" s="353" t="s">
        <v>970</v>
      </c>
    </row>
    <row r="158" spans="1:5" s="252" customFormat="1" ht="89.25" x14ac:dyDescent="0.2">
      <c r="A158" s="354">
        <v>23.6</v>
      </c>
      <c r="B158" s="3" t="s">
        <v>2420</v>
      </c>
      <c r="C158" s="353" t="s">
        <v>970</v>
      </c>
      <c r="D158" s="353" t="s">
        <v>2249</v>
      </c>
      <c r="E158" s="353" t="s">
        <v>970</v>
      </c>
    </row>
    <row r="159" spans="1:5" s="252" customFormat="1" ht="51" x14ac:dyDescent="0.2">
      <c r="A159" s="354">
        <v>23.7</v>
      </c>
      <c r="B159" s="3" t="s">
        <v>1556</v>
      </c>
      <c r="C159" s="353" t="s">
        <v>970</v>
      </c>
      <c r="D159" s="353" t="s">
        <v>2249</v>
      </c>
      <c r="E159" s="353" t="s">
        <v>970</v>
      </c>
    </row>
    <row r="160" spans="1:5" s="252" customFormat="1" ht="25.5" x14ac:dyDescent="0.2">
      <c r="A160" s="354">
        <v>23.8</v>
      </c>
      <c r="B160" s="3" t="s">
        <v>1176</v>
      </c>
      <c r="C160" s="353" t="s">
        <v>970</v>
      </c>
      <c r="D160" s="353" t="s">
        <v>2249</v>
      </c>
      <c r="E160" s="353" t="s">
        <v>970</v>
      </c>
    </row>
    <row r="161" spans="1:5" s="252" customFormat="1" ht="38.25" x14ac:dyDescent="0.2">
      <c r="A161" s="354">
        <v>23.9</v>
      </c>
      <c r="B161" s="3" t="s">
        <v>1557</v>
      </c>
      <c r="C161" s="353" t="s">
        <v>970</v>
      </c>
      <c r="D161" s="353" t="s">
        <v>2249</v>
      </c>
      <c r="E161" s="353" t="s">
        <v>970</v>
      </c>
    </row>
    <row r="162" spans="1:5" s="252" customFormat="1" ht="63.75" x14ac:dyDescent="0.2">
      <c r="A162" s="354">
        <v>23.91</v>
      </c>
      <c r="B162" s="3" t="s">
        <v>1559</v>
      </c>
      <c r="C162" s="353" t="s">
        <v>970</v>
      </c>
      <c r="D162" s="353" t="s">
        <v>2249</v>
      </c>
      <c r="E162" s="353" t="s">
        <v>970</v>
      </c>
    </row>
    <row r="163" spans="1:5" s="252" customFormat="1" ht="89.25" x14ac:dyDescent="0.2">
      <c r="A163" s="354">
        <v>23.92</v>
      </c>
      <c r="B163" s="3" t="s">
        <v>1560</v>
      </c>
      <c r="C163" s="353" t="s">
        <v>970</v>
      </c>
      <c r="D163" s="353" t="s">
        <v>2249</v>
      </c>
      <c r="E163" s="353" t="s">
        <v>970</v>
      </c>
    </row>
    <row r="164" spans="1:5" s="252" customFormat="1" ht="25.5" x14ac:dyDescent="0.2">
      <c r="A164" s="354">
        <v>23.93</v>
      </c>
      <c r="B164" s="3" t="s">
        <v>1179</v>
      </c>
      <c r="C164" s="353" t="s">
        <v>970</v>
      </c>
      <c r="D164" s="353" t="s">
        <v>2249</v>
      </c>
      <c r="E164" s="353" t="s">
        <v>970</v>
      </c>
    </row>
    <row r="165" spans="1:5" s="252" customFormat="1" ht="25.5" x14ac:dyDescent="0.2">
      <c r="A165" s="354">
        <v>23.94</v>
      </c>
      <c r="B165" s="3" t="s">
        <v>1180</v>
      </c>
      <c r="C165" s="353" t="s">
        <v>1800</v>
      </c>
      <c r="D165" s="353" t="s">
        <v>2249</v>
      </c>
      <c r="E165" s="353" t="s">
        <v>970</v>
      </c>
    </row>
    <row r="166" spans="1:5" s="252" customFormat="1" ht="25.5" x14ac:dyDescent="0.2">
      <c r="A166" s="354">
        <v>23.95</v>
      </c>
      <c r="B166" s="3" t="s">
        <v>1181</v>
      </c>
      <c r="C166" s="353" t="s">
        <v>1800</v>
      </c>
      <c r="D166" s="353" t="s">
        <v>2249</v>
      </c>
      <c r="E166" s="353" t="s">
        <v>970</v>
      </c>
    </row>
    <row r="167" spans="1:5" s="252" customFormat="1" ht="25.5" x14ac:dyDescent="0.2">
      <c r="A167" s="354">
        <v>23.96</v>
      </c>
      <c r="B167" s="3" t="s">
        <v>1183</v>
      </c>
      <c r="C167" s="353" t="s">
        <v>1800</v>
      </c>
      <c r="D167" s="353" t="s">
        <v>2249</v>
      </c>
      <c r="E167" s="353" t="s">
        <v>970</v>
      </c>
    </row>
    <row r="168" spans="1:5" s="252" customFormat="1" ht="51" x14ac:dyDescent="0.2">
      <c r="A168" s="354">
        <v>23.97</v>
      </c>
      <c r="B168" s="3" t="s">
        <v>1561</v>
      </c>
      <c r="C168" s="353" t="s">
        <v>970</v>
      </c>
      <c r="D168" s="353" t="s">
        <v>2249</v>
      </c>
      <c r="E168" s="353" t="s">
        <v>970</v>
      </c>
    </row>
    <row r="169" spans="1:5" s="252" customFormat="1" ht="51" x14ac:dyDescent="0.2">
      <c r="A169" s="354">
        <v>23.98</v>
      </c>
      <c r="B169" s="3" t="s">
        <v>1562</v>
      </c>
      <c r="C169" s="353" t="s">
        <v>970</v>
      </c>
      <c r="D169" s="353" t="s">
        <v>2249</v>
      </c>
      <c r="E169" s="353" t="s">
        <v>970</v>
      </c>
    </row>
    <row r="170" spans="1:5" s="252" customFormat="1" ht="25.5" x14ac:dyDescent="0.2">
      <c r="A170" s="354">
        <v>23.99</v>
      </c>
      <c r="B170" s="3" t="s">
        <v>1184</v>
      </c>
      <c r="C170" s="353" t="s">
        <v>970</v>
      </c>
      <c r="D170" s="353" t="s">
        <v>2249</v>
      </c>
      <c r="E170" s="353" t="s">
        <v>970</v>
      </c>
    </row>
    <row r="171" spans="1:5" s="252" customFormat="1" x14ac:dyDescent="0.2">
      <c r="A171" s="354">
        <v>24</v>
      </c>
      <c r="B171" s="3" t="s">
        <v>1185</v>
      </c>
      <c r="C171" s="353" t="s">
        <v>2302</v>
      </c>
      <c r="D171" s="353"/>
      <c r="E171" s="353" t="s">
        <v>970</v>
      </c>
    </row>
    <row r="172" spans="1:5" s="252" customFormat="1" ht="25.5" x14ac:dyDescent="0.2">
      <c r="A172" s="354">
        <v>24.1</v>
      </c>
      <c r="B172" s="3" t="s">
        <v>1186</v>
      </c>
      <c r="C172" s="353" t="s">
        <v>2302</v>
      </c>
      <c r="D172" s="353"/>
      <c r="E172" s="353" t="s">
        <v>970</v>
      </c>
    </row>
    <row r="173" spans="1:5" s="252" customFormat="1" ht="38.25" x14ac:dyDescent="0.2">
      <c r="A173" s="354">
        <v>24.2</v>
      </c>
      <c r="B173" s="3" t="s">
        <v>1187</v>
      </c>
      <c r="C173" s="353" t="s">
        <v>2302</v>
      </c>
      <c r="D173" s="353"/>
      <c r="E173" s="353" t="s">
        <v>970</v>
      </c>
    </row>
    <row r="174" spans="1:5" s="252" customFormat="1" x14ac:dyDescent="0.2">
      <c r="A174" s="354">
        <v>24.3</v>
      </c>
      <c r="B174" s="3" t="s">
        <v>1189</v>
      </c>
      <c r="C174" s="353" t="s">
        <v>2302</v>
      </c>
      <c r="D174" s="353"/>
      <c r="E174" s="353" t="s">
        <v>970</v>
      </c>
    </row>
    <row r="175" spans="1:5" s="252" customFormat="1" ht="76.5" x14ac:dyDescent="0.2">
      <c r="A175" s="354">
        <v>24.4</v>
      </c>
      <c r="B175" s="3" t="s">
        <v>1563</v>
      </c>
      <c r="C175" s="353" t="s">
        <v>2302</v>
      </c>
      <c r="D175" s="353"/>
      <c r="E175" s="353" t="s">
        <v>970</v>
      </c>
    </row>
    <row r="176" spans="1:5" s="252" customFormat="1" x14ac:dyDescent="0.2">
      <c r="A176" s="354">
        <v>24.5</v>
      </c>
      <c r="B176" s="3" t="s">
        <v>1191</v>
      </c>
      <c r="C176" s="353" t="s">
        <v>2302</v>
      </c>
      <c r="D176" s="353"/>
      <c r="E176" s="353" t="s">
        <v>970</v>
      </c>
    </row>
    <row r="177" spans="1:5" s="252" customFormat="1" ht="25.5" x14ac:dyDescent="0.2">
      <c r="A177" s="354">
        <v>24.6</v>
      </c>
      <c r="B177" s="3" t="s">
        <v>1193</v>
      </c>
      <c r="C177" s="353" t="s">
        <v>2302</v>
      </c>
      <c r="D177" s="353"/>
      <c r="E177" s="353" t="s">
        <v>970</v>
      </c>
    </row>
    <row r="178" spans="1:5" s="252" customFormat="1" ht="25.5" x14ac:dyDescent="0.2">
      <c r="A178" s="354">
        <v>24.7</v>
      </c>
      <c r="B178" s="3" t="s">
        <v>1564</v>
      </c>
      <c r="C178" s="353" t="s">
        <v>1773</v>
      </c>
      <c r="D178" s="353" t="s">
        <v>407</v>
      </c>
      <c r="E178" s="353" t="s">
        <v>408</v>
      </c>
    </row>
    <row r="179" spans="1:5" s="252" customFormat="1" ht="25.5" x14ac:dyDescent="0.2">
      <c r="A179" s="354">
        <v>24.8</v>
      </c>
      <c r="B179" s="3" t="s">
        <v>1194</v>
      </c>
      <c r="C179" s="353" t="s">
        <v>2302</v>
      </c>
      <c r="D179" s="353"/>
      <c r="E179" s="353" t="s">
        <v>970</v>
      </c>
    </row>
    <row r="180" spans="1:5" s="252" customFormat="1" ht="38.25" x14ac:dyDescent="0.2">
      <c r="A180" s="354">
        <v>25</v>
      </c>
      <c r="B180" s="3" t="s">
        <v>1565</v>
      </c>
      <c r="C180" s="353" t="s">
        <v>2382</v>
      </c>
      <c r="D180" s="353" t="s">
        <v>2239</v>
      </c>
      <c r="E180" s="353" t="s">
        <v>1026</v>
      </c>
    </row>
    <row r="181" spans="1:5" s="252" customFormat="1" ht="25.5" x14ac:dyDescent="0.2">
      <c r="A181" s="354">
        <v>25.1</v>
      </c>
      <c r="B181" s="3" t="s">
        <v>1566</v>
      </c>
      <c r="C181" s="353" t="s">
        <v>1199</v>
      </c>
      <c r="D181" s="353" t="s">
        <v>2239</v>
      </c>
      <c r="E181" s="353" t="s">
        <v>1774</v>
      </c>
    </row>
    <row r="182" spans="1:5" s="252" customFormat="1" ht="76.5" x14ac:dyDescent="0.2">
      <c r="A182" s="354">
        <v>26</v>
      </c>
      <c r="B182" s="3" t="s">
        <v>2421</v>
      </c>
      <c r="C182" s="353" t="s">
        <v>2383</v>
      </c>
      <c r="D182" s="353" t="s">
        <v>2238</v>
      </c>
      <c r="E182" s="353" t="s">
        <v>1026</v>
      </c>
    </row>
    <row r="183" spans="1:5" s="252" customFormat="1" ht="51" x14ac:dyDescent="0.2">
      <c r="A183" s="354">
        <v>26.1</v>
      </c>
      <c r="B183" s="3" t="s">
        <v>1201</v>
      </c>
      <c r="C183" s="353" t="s">
        <v>2383</v>
      </c>
      <c r="D183" s="353" t="s">
        <v>2238</v>
      </c>
      <c r="E183" s="353" t="s">
        <v>1026</v>
      </c>
    </row>
    <row r="184" spans="1:5" s="252" customFormat="1" ht="51" x14ac:dyDescent="0.2">
      <c r="A184" s="354">
        <v>26.2</v>
      </c>
      <c r="B184" s="3" t="s">
        <v>1567</v>
      </c>
      <c r="C184" s="353" t="s">
        <v>2383</v>
      </c>
      <c r="D184" s="353" t="s">
        <v>2238</v>
      </c>
      <c r="E184" s="353" t="s">
        <v>1026</v>
      </c>
    </row>
    <row r="185" spans="1:5" s="252" customFormat="1" ht="38.25" x14ac:dyDescent="0.2">
      <c r="A185" s="354">
        <v>26.3</v>
      </c>
      <c r="B185" s="3" t="s">
        <v>1568</v>
      </c>
      <c r="C185" s="353" t="s">
        <v>2383</v>
      </c>
      <c r="D185" s="353" t="s">
        <v>2238</v>
      </c>
      <c r="E185" s="353" t="s">
        <v>1026</v>
      </c>
    </row>
    <row r="186" spans="1:5" s="252" customFormat="1" ht="102" x14ac:dyDescent="0.2">
      <c r="A186" s="354">
        <v>26.4</v>
      </c>
      <c r="B186" s="3" t="s">
        <v>1202</v>
      </c>
      <c r="C186" s="353" t="s">
        <v>2383</v>
      </c>
      <c r="D186" s="353" t="s">
        <v>2238</v>
      </c>
      <c r="E186" s="353" t="s">
        <v>1026</v>
      </c>
    </row>
    <row r="187" spans="1:5" s="252" customFormat="1" ht="76.5" x14ac:dyDescent="0.2">
      <c r="A187" s="354">
        <v>26.5</v>
      </c>
      <c r="B187" s="3" t="s">
        <v>1815</v>
      </c>
      <c r="C187" s="353" t="s">
        <v>2383</v>
      </c>
      <c r="D187" s="353" t="s">
        <v>2238</v>
      </c>
      <c r="E187" s="353" t="s">
        <v>1026</v>
      </c>
    </row>
    <row r="188" spans="1:5" s="252" customFormat="1" ht="38.25" x14ac:dyDescent="0.2">
      <c r="A188" s="354">
        <v>26.6</v>
      </c>
      <c r="B188" s="3" t="s">
        <v>1203</v>
      </c>
      <c r="C188" s="353" t="s">
        <v>1765</v>
      </c>
      <c r="D188" s="353" t="s">
        <v>2233</v>
      </c>
      <c r="E188" s="353" t="s">
        <v>408</v>
      </c>
    </row>
    <row r="189" spans="1:5" s="252" customFormat="1" ht="114.75" x14ac:dyDescent="0.2">
      <c r="A189" s="354">
        <v>26.7</v>
      </c>
      <c r="B189" s="3" t="s">
        <v>1838</v>
      </c>
      <c r="C189" s="353" t="s">
        <v>970</v>
      </c>
      <c r="D189" s="353" t="s">
        <v>2238</v>
      </c>
      <c r="E189" s="353" t="s">
        <v>1026</v>
      </c>
    </row>
    <row r="190" spans="1:5" s="252" customFormat="1" ht="51" x14ac:dyDescent="0.2">
      <c r="A190" s="354">
        <v>26.8</v>
      </c>
      <c r="B190" s="3" t="s">
        <v>1569</v>
      </c>
      <c r="C190" s="353" t="s">
        <v>970</v>
      </c>
      <c r="D190" s="353" t="s">
        <v>2238</v>
      </c>
      <c r="E190" s="353" t="s">
        <v>1026</v>
      </c>
    </row>
    <row r="191" spans="1:5" s="252" customFormat="1" ht="76.5" x14ac:dyDescent="0.2">
      <c r="A191" s="354">
        <v>27</v>
      </c>
      <c r="B191" s="3" t="s">
        <v>1570</v>
      </c>
      <c r="C191" s="353" t="s">
        <v>970</v>
      </c>
      <c r="D191" s="353" t="s">
        <v>2237</v>
      </c>
      <c r="E191" s="353" t="s">
        <v>1026</v>
      </c>
    </row>
    <row r="192" spans="1:5" s="252" customFormat="1" ht="63.75" x14ac:dyDescent="0.2">
      <c r="A192" s="354">
        <v>27.1</v>
      </c>
      <c r="B192" s="3" t="s">
        <v>1571</v>
      </c>
      <c r="C192" s="353" t="s">
        <v>970</v>
      </c>
      <c r="D192" s="353" t="s">
        <v>2237</v>
      </c>
      <c r="E192" s="353" t="s">
        <v>1026</v>
      </c>
    </row>
    <row r="193" spans="1:5" s="252" customFormat="1" ht="38.25" x14ac:dyDescent="0.2">
      <c r="A193" s="354">
        <v>28</v>
      </c>
      <c r="B193" s="3" t="s">
        <v>1205</v>
      </c>
      <c r="C193" s="353" t="s">
        <v>397</v>
      </c>
      <c r="D193" s="353" t="s">
        <v>2336</v>
      </c>
      <c r="E193" s="353" t="s">
        <v>408</v>
      </c>
    </row>
    <row r="194" spans="1:5" s="252" customFormat="1" ht="51" x14ac:dyDescent="0.2">
      <c r="A194" s="354">
        <v>29</v>
      </c>
      <c r="B194" s="3" t="s">
        <v>2346</v>
      </c>
      <c r="C194" s="353" t="s">
        <v>1208</v>
      </c>
      <c r="D194" s="353" t="s">
        <v>2445</v>
      </c>
      <c r="E194" s="353" t="s">
        <v>1775</v>
      </c>
    </row>
    <row r="195" spans="1:5" s="252" customFormat="1" ht="51" x14ac:dyDescent="0.2">
      <c r="A195" s="354">
        <v>29.1</v>
      </c>
      <c r="B195" s="3" t="s">
        <v>1572</v>
      </c>
      <c r="C195" s="353" t="s">
        <v>1208</v>
      </c>
      <c r="D195" s="353" t="s">
        <v>2445</v>
      </c>
      <c r="E195" s="353" t="s">
        <v>1775</v>
      </c>
    </row>
    <row r="196" spans="1:5" s="252" customFormat="1" ht="51" x14ac:dyDescent="0.2">
      <c r="A196" s="354">
        <v>29.2</v>
      </c>
      <c r="B196" s="3" t="s">
        <v>1210</v>
      </c>
      <c r="C196" s="353" t="s">
        <v>1208</v>
      </c>
      <c r="D196" s="353" t="s">
        <v>2445</v>
      </c>
      <c r="E196" s="353" t="s">
        <v>1775</v>
      </c>
    </row>
    <row r="197" spans="1:5" s="252" customFormat="1" ht="51" x14ac:dyDescent="0.2">
      <c r="A197" s="354">
        <v>29.3</v>
      </c>
      <c r="B197" s="3" t="s">
        <v>1213</v>
      </c>
      <c r="C197" s="353" t="s">
        <v>1208</v>
      </c>
      <c r="D197" s="353" t="s">
        <v>2445</v>
      </c>
      <c r="E197" s="353" t="s">
        <v>1775</v>
      </c>
    </row>
    <row r="198" spans="1:5" s="252" customFormat="1" ht="51" x14ac:dyDescent="0.2">
      <c r="A198" s="354">
        <v>29.4</v>
      </c>
      <c r="B198" s="3" t="s">
        <v>1214</v>
      </c>
      <c r="C198" s="353" t="s">
        <v>1208</v>
      </c>
      <c r="D198" s="353" t="s">
        <v>2263</v>
      </c>
      <c r="E198" s="353" t="s">
        <v>1775</v>
      </c>
    </row>
    <row r="199" spans="1:5" s="252" customFormat="1" ht="51" x14ac:dyDescent="0.2">
      <c r="A199" s="354">
        <v>29.5</v>
      </c>
      <c r="B199" s="3" t="s">
        <v>1215</v>
      </c>
      <c r="C199" s="353" t="s">
        <v>2384</v>
      </c>
      <c r="D199" s="353" t="s">
        <v>2263</v>
      </c>
      <c r="E199" s="353" t="s">
        <v>1775</v>
      </c>
    </row>
    <row r="200" spans="1:5" s="252" customFormat="1" ht="38.25" x14ac:dyDescent="0.2">
      <c r="A200" s="354">
        <v>30</v>
      </c>
      <c r="B200" s="3" t="s">
        <v>1573</v>
      </c>
      <c r="C200" s="353" t="s">
        <v>2385</v>
      </c>
      <c r="D200" s="353" t="s">
        <v>2446</v>
      </c>
      <c r="E200" s="353" t="s">
        <v>1025</v>
      </c>
    </row>
    <row r="201" spans="1:5" s="252" customFormat="1" ht="51" x14ac:dyDescent="0.2">
      <c r="A201" s="354">
        <v>30.1</v>
      </c>
      <c r="B201" s="3" t="s">
        <v>1574</v>
      </c>
      <c r="C201" s="353" t="s">
        <v>2385</v>
      </c>
      <c r="D201" s="353" t="s">
        <v>2446</v>
      </c>
      <c r="E201" s="353" t="s">
        <v>1025</v>
      </c>
    </row>
    <row r="202" spans="1:5" s="252" customFormat="1" ht="51" x14ac:dyDescent="0.2">
      <c r="A202" s="354">
        <v>30.2</v>
      </c>
      <c r="B202" s="3" t="s">
        <v>1218</v>
      </c>
      <c r="C202" s="353" t="s">
        <v>2385</v>
      </c>
      <c r="D202" s="353" t="s">
        <v>2446</v>
      </c>
      <c r="E202" s="353" t="s">
        <v>1025</v>
      </c>
    </row>
    <row r="203" spans="1:5" s="252" customFormat="1" ht="63.75" x14ac:dyDescent="0.2">
      <c r="A203" s="354">
        <v>30.3</v>
      </c>
      <c r="B203" s="3" t="s">
        <v>1816</v>
      </c>
      <c r="C203" s="353" t="s">
        <v>2385</v>
      </c>
      <c r="D203" s="353" t="s">
        <v>2446</v>
      </c>
      <c r="E203" s="353" t="s">
        <v>1025</v>
      </c>
    </row>
    <row r="204" spans="1:5" s="252" customFormat="1" ht="51" x14ac:dyDescent="0.2">
      <c r="A204" s="354">
        <v>30.4</v>
      </c>
      <c r="B204" s="3" t="s">
        <v>1575</v>
      </c>
      <c r="C204" s="353" t="s">
        <v>1223</v>
      </c>
      <c r="D204" s="353" t="s">
        <v>2446</v>
      </c>
      <c r="E204" s="353" t="s">
        <v>1025</v>
      </c>
    </row>
    <row r="205" spans="1:5" s="252" customFormat="1" ht="38.25" x14ac:dyDescent="0.2">
      <c r="A205" s="354">
        <v>30.5</v>
      </c>
      <c r="B205" s="3" t="s">
        <v>1576</v>
      </c>
      <c r="C205" s="353" t="s">
        <v>2385</v>
      </c>
      <c r="D205" s="353" t="s">
        <v>2446</v>
      </c>
      <c r="E205" s="353" t="s">
        <v>1025</v>
      </c>
    </row>
    <row r="206" spans="1:5" s="252" customFormat="1" ht="38.25" x14ac:dyDescent="0.2">
      <c r="A206" s="354">
        <v>30.6</v>
      </c>
      <c r="B206" s="3" t="s">
        <v>1577</v>
      </c>
      <c r="C206" s="353" t="s">
        <v>2315</v>
      </c>
      <c r="D206" s="353" t="s">
        <v>2446</v>
      </c>
      <c r="E206" s="353" t="s">
        <v>1025</v>
      </c>
    </row>
    <row r="207" spans="1:5" s="252" customFormat="1" ht="51" x14ac:dyDescent="0.2">
      <c r="A207" s="354">
        <v>30.7</v>
      </c>
      <c r="B207" s="3" t="s">
        <v>1578</v>
      </c>
      <c r="C207" s="353" t="s">
        <v>2385</v>
      </c>
      <c r="D207" s="353" t="s">
        <v>2446</v>
      </c>
      <c r="E207" s="353" t="s">
        <v>1025</v>
      </c>
    </row>
    <row r="208" spans="1:5" s="252" customFormat="1" ht="38.25" x14ac:dyDescent="0.2">
      <c r="A208" s="354">
        <v>30.8</v>
      </c>
      <c r="B208" s="3" t="s">
        <v>1579</v>
      </c>
      <c r="C208" s="353" t="s">
        <v>2315</v>
      </c>
      <c r="D208" s="353" t="s">
        <v>2446</v>
      </c>
      <c r="E208" s="353" t="s">
        <v>1025</v>
      </c>
    </row>
    <row r="209" spans="1:5" s="252" customFormat="1" ht="76.5" x14ac:dyDescent="0.2">
      <c r="A209" s="354">
        <v>30.9</v>
      </c>
      <c r="B209" s="3" t="s">
        <v>1580</v>
      </c>
      <c r="C209" s="353" t="s">
        <v>2315</v>
      </c>
      <c r="D209" s="353" t="s">
        <v>2446</v>
      </c>
      <c r="E209" s="353" t="s">
        <v>1025</v>
      </c>
    </row>
    <row r="210" spans="1:5" s="252" customFormat="1" ht="38.25" x14ac:dyDescent="0.2">
      <c r="A210" s="354">
        <v>30.91</v>
      </c>
      <c r="B210" s="3" t="s">
        <v>2422</v>
      </c>
      <c r="C210" s="353" t="s">
        <v>2385</v>
      </c>
      <c r="D210" s="353" t="s">
        <v>2446</v>
      </c>
      <c r="E210" s="353" t="s">
        <v>1025</v>
      </c>
    </row>
    <row r="211" spans="1:5" s="252" customFormat="1" ht="51" x14ac:dyDescent="0.2">
      <c r="A211" s="354">
        <v>31</v>
      </c>
      <c r="B211" s="3" t="s">
        <v>2423</v>
      </c>
      <c r="C211" s="353" t="s">
        <v>2386</v>
      </c>
      <c r="D211" s="353" t="s">
        <v>1229</v>
      </c>
      <c r="E211" s="353" t="s">
        <v>198</v>
      </c>
    </row>
    <row r="212" spans="1:5" s="252" customFormat="1" ht="51" x14ac:dyDescent="0.2">
      <c r="A212" s="354">
        <v>32</v>
      </c>
      <c r="B212" s="3" t="s">
        <v>1581</v>
      </c>
      <c r="C212" s="3" t="s">
        <v>2316</v>
      </c>
      <c r="D212" s="3" t="s">
        <v>1229</v>
      </c>
      <c r="E212" s="3" t="s">
        <v>2387</v>
      </c>
    </row>
    <row r="213" spans="1:5" s="252" customFormat="1" ht="63.75" x14ac:dyDescent="0.2">
      <c r="A213" s="354">
        <v>32.1</v>
      </c>
      <c r="B213" s="3" t="s">
        <v>2424</v>
      </c>
      <c r="C213" s="3" t="s">
        <v>2316</v>
      </c>
      <c r="D213" s="3" t="s">
        <v>1229</v>
      </c>
      <c r="E213" s="3" t="s">
        <v>2387</v>
      </c>
    </row>
    <row r="214" spans="1:5" s="252" customFormat="1" ht="114.75" x14ac:dyDescent="0.2">
      <c r="A214" s="354">
        <v>32.200000000000003</v>
      </c>
      <c r="B214" s="3" t="s">
        <v>1817</v>
      </c>
      <c r="C214" s="353" t="s">
        <v>1231</v>
      </c>
      <c r="D214" s="353" t="s">
        <v>2317</v>
      </c>
      <c r="E214" s="353" t="s">
        <v>1232</v>
      </c>
    </row>
    <row r="215" spans="1:5" s="252" customFormat="1" ht="25.5" x14ac:dyDescent="0.2">
      <c r="A215" s="354">
        <v>32.299999999999997</v>
      </c>
      <c r="B215" s="3" t="s">
        <v>2412</v>
      </c>
      <c r="C215" s="353" t="s">
        <v>1231</v>
      </c>
      <c r="D215" s="353" t="s">
        <v>2388</v>
      </c>
      <c r="E215" s="353" t="s">
        <v>1776</v>
      </c>
    </row>
    <row r="216" spans="1:5" s="252" customFormat="1" ht="51" x14ac:dyDescent="0.2">
      <c r="A216" s="354">
        <v>32.4</v>
      </c>
      <c r="B216" s="3" t="s">
        <v>1234</v>
      </c>
      <c r="C216" s="3" t="s">
        <v>1231</v>
      </c>
      <c r="D216" s="353"/>
      <c r="E216" s="3" t="s">
        <v>2387</v>
      </c>
    </row>
    <row r="217" spans="1:5" s="252" customFormat="1" ht="63.75" x14ac:dyDescent="0.2">
      <c r="A217" s="354">
        <v>32.5</v>
      </c>
      <c r="B217" s="3" t="s">
        <v>1582</v>
      </c>
      <c r="C217" s="353" t="s">
        <v>1237</v>
      </c>
      <c r="D217" s="353" t="s">
        <v>1238</v>
      </c>
      <c r="E217" s="353" t="s">
        <v>1232</v>
      </c>
    </row>
    <row r="218" spans="1:5" s="252" customFormat="1" ht="25.5" x14ac:dyDescent="0.2">
      <c r="A218" s="354">
        <v>32.6</v>
      </c>
      <c r="B218" s="3" t="s">
        <v>1239</v>
      </c>
      <c r="C218" s="353" t="s">
        <v>2323</v>
      </c>
      <c r="D218" s="353" t="s">
        <v>198</v>
      </c>
      <c r="E218" s="353" t="s">
        <v>1776</v>
      </c>
    </row>
    <row r="219" spans="1:5" s="252" customFormat="1" ht="25.5" x14ac:dyDescent="0.2">
      <c r="A219" s="354">
        <v>32.700000000000003</v>
      </c>
      <c r="B219" s="3" t="s">
        <v>1242</v>
      </c>
      <c r="C219" s="353" t="s">
        <v>2389</v>
      </c>
      <c r="D219" s="353" t="s">
        <v>2390</v>
      </c>
      <c r="E219" s="353" t="s">
        <v>1776</v>
      </c>
    </row>
    <row r="220" spans="1:5" s="252" customFormat="1" ht="25.5" x14ac:dyDescent="0.2">
      <c r="A220" s="354">
        <v>32.799999999999997</v>
      </c>
      <c r="B220" s="3" t="s">
        <v>1244</v>
      </c>
      <c r="C220" s="353" t="s">
        <v>2322</v>
      </c>
      <c r="D220" s="353" t="s">
        <v>198</v>
      </c>
      <c r="E220" s="353" t="s">
        <v>1776</v>
      </c>
    </row>
    <row r="221" spans="1:5" s="252" customFormat="1" ht="25.5" x14ac:dyDescent="0.2">
      <c r="A221" s="354">
        <v>32.9</v>
      </c>
      <c r="B221" s="3" t="s">
        <v>1246</v>
      </c>
      <c r="C221" s="353" t="s">
        <v>2322</v>
      </c>
      <c r="D221" s="353" t="s">
        <v>198</v>
      </c>
      <c r="E221" s="353" t="s">
        <v>1776</v>
      </c>
    </row>
    <row r="222" spans="1:5" s="252" customFormat="1" ht="25.5" x14ac:dyDescent="0.2">
      <c r="A222" s="354">
        <v>32.909999999999997</v>
      </c>
      <c r="B222" s="3" t="s">
        <v>1248</v>
      </c>
      <c r="C222" s="353" t="s">
        <v>2322</v>
      </c>
      <c r="D222" s="353" t="s">
        <v>198</v>
      </c>
      <c r="E222" s="353" t="s">
        <v>1776</v>
      </c>
    </row>
    <row r="223" spans="1:5" s="252" customFormat="1" ht="25.5" x14ac:dyDescent="0.2">
      <c r="A223" s="354">
        <v>32.92</v>
      </c>
      <c r="B223" s="3" t="s">
        <v>1250</v>
      </c>
      <c r="C223" s="353" t="s">
        <v>2322</v>
      </c>
      <c r="D223" s="353" t="s">
        <v>198</v>
      </c>
      <c r="E223" s="353" t="s">
        <v>1776</v>
      </c>
    </row>
    <row r="224" spans="1:5" s="252" customFormat="1" ht="25.5" x14ac:dyDescent="0.2">
      <c r="A224" s="354">
        <v>32.93</v>
      </c>
      <c r="B224" s="3" t="s">
        <v>1252</v>
      </c>
      <c r="C224" s="353" t="s">
        <v>2321</v>
      </c>
      <c r="D224" s="353" t="s">
        <v>198</v>
      </c>
      <c r="E224" s="353" t="s">
        <v>1776</v>
      </c>
    </row>
    <row r="225" spans="1:5" s="252" customFormat="1" ht="25.5" x14ac:dyDescent="0.2">
      <c r="A225" s="354">
        <v>32.94</v>
      </c>
      <c r="B225" s="3" t="s">
        <v>1253</v>
      </c>
      <c r="C225" s="353" t="s">
        <v>2320</v>
      </c>
      <c r="D225" s="353" t="s">
        <v>198</v>
      </c>
      <c r="E225" s="353" t="s">
        <v>1254</v>
      </c>
    </row>
    <row r="226" spans="1:5" s="252" customFormat="1" ht="25.5" x14ac:dyDescent="0.2">
      <c r="A226" s="354">
        <v>32.950000000000003</v>
      </c>
      <c r="B226" s="3" t="s">
        <v>1255</v>
      </c>
      <c r="C226" s="353" t="s">
        <v>2319</v>
      </c>
      <c r="D226" s="353" t="s">
        <v>2248</v>
      </c>
      <c r="E226" s="353" t="s">
        <v>198</v>
      </c>
    </row>
    <row r="227" spans="1:5" s="252" customFormat="1" ht="76.5" x14ac:dyDescent="0.2">
      <c r="A227" s="354">
        <v>32.96</v>
      </c>
      <c r="B227" s="3" t="s">
        <v>1818</v>
      </c>
      <c r="C227" s="353" t="s">
        <v>2318</v>
      </c>
      <c r="D227" s="353" t="s">
        <v>2391</v>
      </c>
      <c r="E227" s="353" t="s">
        <v>1257</v>
      </c>
    </row>
    <row r="228" spans="1:5" s="252" customFormat="1" ht="63.75" x14ac:dyDescent="0.2">
      <c r="A228" s="354">
        <v>32.97</v>
      </c>
      <c r="B228" s="3" t="s">
        <v>1819</v>
      </c>
      <c r="C228" s="353" t="s">
        <v>1258</v>
      </c>
      <c r="D228" s="353" t="s">
        <v>1259</v>
      </c>
      <c r="E228" s="353" t="s">
        <v>1257</v>
      </c>
    </row>
    <row r="229" spans="1:5" s="252" customFormat="1" ht="51" x14ac:dyDescent="0.2">
      <c r="A229" s="354">
        <v>33</v>
      </c>
      <c r="B229" s="3" t="s">
        <v>1820</v>
      </c>
      <c r="C229" s="353"/>
      <c r="D229" s="353" t="s">
        <v>2234</v>
      </c>
      <c r="E229" s="353" t="s">
        <v>198</v>
      </c>
    </row>
    <row r="230" spans="1:5" s="252" customFormat="1" ht="63.75" x14ac:dyDescent="0.2">
      <c r="A230" s="354">
        <v>33.1</v>
      </c>
      <c r="B230" s="3" t="s">
        <v>1821</v>
      </c>
      <c r="C230" s="353" t="s">
        <v>1262</v>
      </c>
      <c r="D230" s="353" t="s">
        <v>2235</v>
      </c>
      <c r="E230" s="353" t="s">
        <v>198</v>
      </c>
    </row>
    <row r="231" spans="1:5" s="252" customFormat="1" ht="51" x14ac:dyDescent="0.2">
      <c r="A231" s="354">
        <v>33.200000000000003</v>
      </c>
      <c r="B231" s="3" t="s">
        <v>1822</v>
      </c>
      <c r="C231" s="353" t="s">
        <v>1263</v>
      </c>
      <c r="D231" s="353" t="s">
        <v>2234</v>
      </c>
      <c r="E231" s="353" t="s">
        <v>198</v>
      </c>
    </row>
    <row r="232" spans="1:5" s="252" customFormat="1" ht="51" x14ac:dyDescent="0.2">
      <c r="A232" s="354">
        <v>33.299999999999997</v>
      </c>
      <c r="B232" s="3" t="s">
        <v>1823</v>
      </c>
      <c r="C232" s="353" t="s">
        <v>1263</v>
      </c>
      <c r="D232" s="353" t="s">
        <v>2234</v>
      </c>
      <c r="E232" s="353" t="s">
        <v>198</v>
      </c>
    </row>
    <row r="233" spans="1:5" s="252" customFormat="1" ht="51" x14ac:dyDescent="0.2">
      <c r="A233" s="354">
        <v>33.4</v>
      </c>
      <c r="B233" s="3" t="s">
        <v>1824</v>
      </c>
      <c r="C233" s="353" t="s">
        <v>2392</v>
      </c>
      <c r="D233" s="353" t="s">
        <v>2234</v>
      </c>
      <c r="E233" s="353" t="s">
        <v>198</v>
      </c>
    </row>
    <row r="234" spans="1:5" s="252" customFormat="1" ht="25.5" x14ac:dyDescent="0.2">
      <c r="A234" s="354">
        <v>33.5</v>
      </c>
      <c r="B234" s="3" t="s">
        <v>1264</v>
      </c>
      <c r="C234" s="353" t="s">
        <v>2447</v>
      </c>
      <c r="D234" s="353"/>
      <c r="E234" s="353" t="s">
        <v>198</v>
      </c>
    </row>
    <row r="235" spans="1:5" s="252" customFormat="1" ht="51" x14ac:dyDescent="0.2">
      <c r="A235" s="354">
        <v>33.6</v>
      </c>
      <c r="B235" s="3" t="s">
        <v>1265</v>
      </c>
      <c r="C235" s="353" t="s">
        <v>385</v>
      </c>
      <c r="D235" s="353" t="s">
        <v>1777</v>
      </c>
      <c r="E235" s="353" t="s">
        <v>408</v>
      </c>
    </row>
    <row r="236" spans="1:5" s="252" customFormat="1" ht="51" x14ac:dyDescent="0.2">
      <c r="A236" s="354">
        <v>33.700000000000003</v>
      </c>
      <c r="B236" s="3" t="s">
        <v>1267</v>
      </c>
      <c r="C236" s="353" t="s">
        <v>385</v>
      </c>
      <c r="D236" s="353" t="s">
        <v>1777</v>
      </c>
      <c r="E236" s="353" t="s">
        <v>408</v>
      </c>
    </row>
    <row r="237" spans="1:5" s="252" customFormat="1" ht="51" x14ac:dyDescent="0.2">
      <c r="A237" s="354">
        <v>33.799999999999997</v>
      </c>
      <c r="B237" s="3" t="s">
        <v>1268</v>
      </c>
      <c r="C237" s="353" t="s">
        <v>385</v>
      </c>
      <c r="D237" s="353" t="s">
        <v>1777</v>
      </c>
      <c r="E237" s="353" t="s">
        <v>408</v>
      </c>
    </row>
    <row r="238" spans="1:5" s="252" customFormat="1" ht="25.5" x14ac:dyDescent="0.2">
      <c r="A238" s="354">
        <v>33.9</v>
      </c>
      <c r="B238" s="3" t="s">
        <v>1270</v>
      </c>
      <c r="C238" s="353" t="s">
        <v>2275</v>
      </c>
      <c r="D238" s="353" t="s">
        <v>2255</v>
      </c>
      <c r="E238" s="353" t="s">
        <v>408</v>
      </c>
    </row>
    <row r="239" spans="1:5" s="252" customFormat="1" ht="25.5" x14ac:dyDescent="0.2">
      <c r="A239" s="354">
        <v>33.909999999999997</v>
      </c>
      <c r="B239" s="3" t="s">
        <v>2425</v>
      </c>
      <c r="C239" s="353"/>
      <c r="D239" s="353" t="s">
        <v>2255</v>
      </c>
      <c r="E239" s="353" t="s">
        <v>408</v>
      </c>
    </row>
    <row r="240" spans="1:5" s="252" customFormat="1" ht="38.25" x14ac:dyDescent="0.2">
      <c r="A240" s="354">
        <v>33.92</v>
      </c>
      <c r="B240" s="3" t="s">
        <v>1839</v>
      </c>
      <c r="C240" s="353" t="s">
        <v>2324</v>
      </c>
      <c r="D240" s="353" t="s">
        <v>2448</v>
      </c>
      <c r="E240" s="353" t="s">
        <v>1273</v>
      </c>
    </row>
    <row r="241" spans="1:5" s="252" customFormat="1" ht="51" x14ac:dyDescent="0.2">
      <c r="A241" s="354">
        <v>34</v>
      </c>
      <c r="B241" s="3" t="s">
        <v>1583</v>
      </c>
      <c r="C241" s="353" t="s">
        <v>385</v>
      </c>
      <c r="D241" s="353" t="s">
        <v>416</v>
      </c>
      <c r="E241" s="353" t="s">
        <v>408</v>
      </c>
    </row>
    <row r="242" spans="1:5" s="252" customFormat="1" ht="51" x14ac:dyDescent="0.2">
      <c r="A242" s="354">
        <v>34.1</v>
      </c>
      <c r="B242" s="3" t="s">
        <v>1584</v>
      </c>
      <c r="C242" s="353" t="s">
        <v>2352</v>
      </c>
      <c r="D242" s="353" t="s">
        <v>2201</v>
      </c>
      <c r="E242" s="353" t="s">
        <v>408</v>
      </c>
    </row>
    <row r="243" spans="1:5" s="252" customFormat="1" ht="51" x14ac:dyDescent="0.2">
      <c r="A243" s="354">
        <v>34.200000000000003</v>
      </c>
      <c r="B243" s="3" t="s">
        <v>1585</v>
      </c>
      <c r="C243" s="353" t="s">
        <v>2353</v>
      </c>
      <c r="D243" s="353" t="s">
        <v>2201</v>
      </c>
      <c r="E243" s="353" t="s">
        <v>1778</v>
      </c>
    </row>
    <row r="244" spans="1:5" s="252" customFormat="1" ht="165.75" x14ac:dyDescent="0.2">
      <c r="A244" s="354">
        <v>34.299999999999997</v>
      </c>
      <c r="B244" s="3" t="s">
        <v>1278</v>
      </c>
      <c r="C244" s="353" t="s">
        <v>2354</v>
      </c>
      <c r="D244" s="353" t="s">
        <v>2201</v>
      </c>
      <c r="E244" s="353" t="s">
        <v>1277</v>
      </c>
    </row>
    <row r="245" spans="1:5" s="252" customFormat="1" ht="63.75" x14ac:dyDescent="0.2">
      <c r="A245" s="354">
        <v>34.4</v>
      </c>
      <c r="B245" s="3" t="s">
        <v>1586</v>
      </c>
      <c r="C245" s="353" t="s">
        <v>1276</v>
      </c>
      <c r="D245" s="353" t="s">
        <v>2338</v>
      </c>
      <c r="E245" s="353" t="s">
        <v>1280</v>
      </c>
    </row>
    <row r="246" spans="1:5" s="252" customFormat="1" ht="25.5" x14ac:dyDescent="0.2">
      <c r="A246" s="354">
        <v>34.5</v>
      </c>
      <c r="B246" s="3" t="s">
        <v>1587</v>
      </c>
      <c r="C246" s="353" t="s">
        <v>2355</v>
      </c>
      <c r="D246" s="353" t="s">
        <v>2201</v>
      </c>
      <c r="E246" s="353" t="s">
        <v>406</v>
      </c>
    </row>
    <row r="247" spans="1:5" s="252" customFormat="1" ht="38.25" x14ac:dyDescent="0.2">
      <c r="A247" s="354">
        <v>34.6</v>
      </c>
      <c r="B247" s="3" t="s">
        <v>1588</v>
      </c>
      <c r="C247" s="353" t="s">
        <v>1281</v>
      </c>
      <c r="D247" s="353" t="s">
        <v>1282</v>
      </c>
      <c r="E247" s="353" t="s">
        <v>406</v>
      </c>
    </row>
    <row r="248" spans="1:5" s="252" customFormat="1" ht="51" x14ac:dyDescent="0.2">
      <c r="A248" s="354">
        <v>34.700000000000003</v>
      </c>
      <c r="B248" s="3" t="s">
        <v>1283</v>
      </c>
      <c r="C248" s="353" t="s">
        <v>2356</v>
      </c>
      <c r="D248" s="353" t="s">
        <v>2201</v>
      </c>
      <c r="E248" s="353" t="s">
        <v>406</v>
      </c>
    </row>
    <row r="249" spans="1:5" s="252" customFormat="1" ht="38.25" x14ac:dyDescent="0.2">
      <c r="A249" s="354">
        <v>35</v>
      </c>
      <c r="B249" s="3" t="s">
        <v>1589</v>
      </c>
      <c r="C249" s="353" t="s">
        <v>385</v>
      </c>
      <c r="D249" s="353" t="s">
        <v>2357</v>
      </c>
      <c r="E249" s="353" t="s">
        <v>408</v>
      </c>
    </row>
    <row r="250" spans="1:5" s="252" customFormat="1" ht="25.5" x14ac:dyDescent="0.2">
      <c r="A250" s="354">
        <v>35.1</v>
      </c>
      <c r="B250" s="3" t="s">
        <v>1286</v>
      </c>
      <c r="C250" s="353" t="s">
        <v>385</v>
      </c>
      <c r="D250" s="353" t="s">
        <v>2357</v>
      </c>
      <c r="E250" s="353" t="s">
        <v>408</v>
      </c>
    </row>
    <row r="251" spans="1:5" s="252" customFormat="1" ht="38.25" x14ac:dyDescent="0.2">
      <c r="A251" s="354">
        <v>35.200000000000003</v>
      </c>
      <c r="B251" s="3" t="s">
        <v>1287</v>
      </c>
      <c r="C251" s="353" t="s">
        <v>385</v>
      </c>
      <c r="D251" s="353" t="s">
        <v>2357</v>
      </c>
      <c r="E251" s="353" t="s">
        <v>408</v>
      </c>
    </row>
    <row r="252" spans="1:5" s="252" customFormat="1" ht="38.25" x14ac:dyDescent="0.2">
      <c r="A252" s="354">
        <v>35.299999999999997</v>
      </c>
      <c r="B252" s="3" t="s">
        <v>1289</v>
      </c>
      <c r="C252" s="353" t="s">
        <v>1779</v>
      </c>
      <c r="D252" s="353" t="s">
        <v>2357</v>
      </c>
      <c r="E252" s="353" t="s">
        <v>408</v>
      </c>
    </row>
    <row r="253" spans="1:5" s="252" customFormat="1" ht="63.75" x14ac:dyDescent="0.2">
      <c r="A253" s="354">
        <v>35.4</v>
      </c>
      <c r="B253" s="3" t="s">
        <v>1290</v>
      </c>
      <c r="C253" s="353" t="s">
        <v>385</v>
      </c>
      <c r="D253" s="353" t="s">
        <v>2357</v>
      </c>
      <c r="E253" s="353" t="s">
        <v>408</v>
      </c>
    </row>
    <row r="254" spans="1:5" s="252" customFormat="1" ht="38.25" x14ac:dyDescent="0.2">
      <c r="A254" s="354">
        <v>35.5</v>
      </c>
      <c r="B254" s="3" t="s">
        <v>1291</v>
      </c>
      <c r="C254" s="353" t="s">
        <v>1779</v>
      </c>
      <c r="D254" s="353" t="s">
        <v>2357</v>
      </c>
      <c r="E254" s="353" t="s">
        <v>408</v>
      </c>
    </row>
    <row r="255" spans="1:5" s="252" customFormat="1" ht="51" x14ac:dyDescent="0.2">
      <c r="A255" s="354">
        <v>35.6</v>
      </c>
      <c r="B255" s="3" t="s">
        <v>1292</v>
      </c>
      <c r="C255" s="353" t="s">
        <v>386</v>
      </c>
      <c r="D255" s="353" t="s">
        <v>2357</v>
      </c>
      <c r="E255" s="353" t="s">
        <v>408</v>
      </c>
    </row>
    <row r="256" spans="1:5" s="252" customFormat="1" ht="38.25" x14ac:dyDescent="0.2">
      <c r="A256" s="354">
        <v>35.700000000000003</v>
      </c>
      <c r="B256" s="3" t="s">
        <v>1293</v>
      </c>
      <c r="C256" s="353" t="s">
        <v>1765</v>
      </c>
      <c r="D256" s="353" t="s">
        <v>2357</v>
      </c>
      <c r="E256" s="353" t="s">
        <v>408</v>
      </c>
    </row>
    <row r="257" spans="1:5" s="252" customFormat="1" ht="51" x14ac:dyDescent="0.2">
      <c r="A257" s="354">
        <v>36</v>
      </c>
      <c r="B257" s="3" t="s">
        <v>1590</v>
      </c>
      <c r="C257" s="353" t="s">
        <v>2276</v>
      </c>
      <c r="D257" s="353" t="s">
        <v>2368</v>
      </c>
      <c r="E257" s="353" t="s">
        <v>1296</v>
      </c>
    </row>
    <row r="258" spans="1:5" s="252" customFormat="1" ht="51" x14ac:dyDescent="0.2">
      <c r="A258" s="354">
        <v>36.1</v>
      </c>
      <c r="B258" s="3" t="s">
        <v>2426</v>
      </c>
      <c r="C258" s="353" t="s">
        <v>2276</v>
      </c>
      <c r="D258" s="353" t="s">
        <v>2368</v>
      </c>
      <c r="E258" s="353" t="s">
        <v>1296</v>
      </c>
    </row>
    <row r="259" spans="1:5" s="252" customFormat="1" ht="63.75" x14ac:dyDescent="0.2">
      <c r="A259" s="354">
        <v>36.200000000000003</v>
      </c>
      <c r="B259" s="3" t="s">
        <v>1591</v>
      </c>
      <c r="C259" s="353" t="s">
        <v>2277</v>
      </c>
      <c r="D259" s="353" t="s">
        <v>2368</v>
      </c>
      <c r="E259" s="353" t="s">
        <v>198</v>
      </c>
    </row>
    <row r="260" spans="1:5" s="252" customFormat="1" ht="51" x14ac:dyDescent="0.2">
      <c r="A260" s="354">
        <v>36.299999999999997</v>
      </c>
      <c r="B260" s="3" t="s">
        <v>1592</v>
      </c>
      <c r="C260" s="353" t="s">
        <v>2393</v>
      </c>
      <c r="D260" s="353" t="s">
        <v>1846</v>
      </c>
      <c r="E260" s="353" t="s">
        <v>1296</v>
      </c>
    </row>
    <row r="261" spans="1:5" s="252" customFormat="1" ht="25.5" x14ac:dyDescent="0.2">
      <c r="A261" s="354">
        <v>36.4</v>
      </c>
      <c r="B261" s="3" t="s">
        <v>1593</v>
      </c>
      <c r="C261" s="353" t="s">
        <v>1300</v>
      </c>
      <c r="D261" s="353" t="s">
        <v>1846</v>
      </c>
      <c r="E261" s="353" t="s">
        <v>1296</v>
      </c>
    </row>
    <row r="262" spans="1:5" s="252" customFormat="1" ht="51" x14ac:dyDescent="0.2">
      <c r="A262" s="354">
        <v>36.5</v>
      </c>
      <c r="B262" s="3" t="s">
        <v>1825</v>
      </c>
      <c r="C262" s="353" t="s">
        <v>1301</v>
      </c>
      <c r="D262" s="353" t="s">
        <v>2394</v>
      </c>
      <c r="E262" s="353" t="s">
        <v>1302</v>
      </c>
    </row>
    <row r="263" spans="1:5" s="252" customFormat="1" ht="38.25" x14ac:dyDescent="0.2">
      <c r="A263" s="354">
        <v>36.6</v>
      </c>
      <c r="B263" s="3" t="s">
        <v>1594</v>
      </c>
      <c r="C263" s="353" t="s">
        <v>1300</v>
      </c>
      <c r="D263" s="353" t="s">
        <v>1295</v>
      </c>
      <c r="E263" s="353" t="s">
        <v>1302</v>
      </c>
    </row>
    <row r="264" spans="1:5" s="252" customFormat="1" ht="51" x14ac:dyDescent="0.2">
      <c r="A264" s="354">
        <v>36.700000000000003</v>
      </c>
      <c r="B264" s="3" t="s">
        <v>1303</v>
      </c>
      <c r="C264" s="353" t="s">
        <v>385</v>
      </c>
      <c r="D264" s="353" t="s">
        <v>1777</v>
      </c>
      <c r="E264" s="353" t="s">
        <v>408</v>
      </c>
    </row>
    <row r="265" spans="1:5" s="252" customFormat="1" ht="51" x14ac:dyDescent="0.2">
      <c r="A265" s="354">
        <v>36.799999999999997</v>
      </c>
      <c r="B265" s="3" t="s">
        <v>1304</v>
      </c>
      <c r="C265" s="353" t="s">
        <v>385</v>
      </c>
      <c r="D265" s="353" t="s">
        <v>1777</v>
      </c>
      <c r="E265" s="353" t="s">
        <v>408</v>
      </c>
    </row>
    <row r="266" spans="1:5" s="252" customFormat="1" ht="51" x14ac:dyDescent="0.2">
      <c r="A266" s="354">
        <v>36.9</v>
      </c>
      <c r="B266" s="3" t="s">
        <v>1305</v>
      </c>
      <c r="C266" s="353" t="s">
        <v>385</v>
      </c>
      <c r="D266" s="353" t="s">
        <v>1777</v>
      </c>
      <c r="E266" s="353" t="s">
        <v>408</v>
      </c>
    </row>
    <row r="267" spans="1:5" s="252" customFormat="1" ht="38.25" x14ac:dyDescent="0.2">
      <c r="A267" s="354">
        <v>36.909999999999997</v>
      </c>
      <c r="B267" s="3" t="s">
        <v>2139</v>
      </c>
      <c r="C267" s="353" t="s">
        <v>2395</v>
      </c>
      <c r="D267" s="353" t="s">
        <v>1846</v>
      </c>
      <c r="E267" s="353" t="s">
        <v>198</v>
      </c>
    </row>
    <row r="268" spans="1:5" s="252" customFormat="1" ht="51" x14ac:dyDescent="0.2">
      <c r="A268" s="354">
        <v>37</v>
      </c>
      <c r="B268" s="3" t="s">
        <v>1595</v>
      </c>
      <c r="C268" s="353" t="s">
        <v>1306</v>
      </c>
      <c r="D268" s="353" t="s">
        <v>1307</v>
      </c>
      <c r="E268" s="353" t="s">
        <v>1308</v>
      </c>
    </row>
    <row r="269" spans="1:5" s="252" customFormat="1" ht="38.25" x14ac:dyDescent="0.2">
      <c r="A269" s="354">
        <v>37.1</v>
      </c>
      <c r="B269" s="3" t="s">
        <v>2140</v>
      </c>
      <c r="C269" s="353" t="s">
        <v>1306</v>
      </c>
      <c r="D269" s="353" t="s">
        <v>1307</v>
      </c>
      <c r="E269" s="353" t="s">
        <v>1308</v>
      </c>
    </row>
    <row r="270" spans="1:5" s="252" customFormat="1" ht="38.25" x14ac:dyDescent="0.2">
      <c r="A270" s="354">
        <v>37.200000000000003</v>
      </c>
      <c r="B270" s="3" t="s">
        <v>1309</v>
      </c>
      <c r="C270" s="353" t="s">
        <v>1306</v>
      </c>
      <c r="D270" s="353" t="s">
        <v>1307</v>
      </c>
      <c r="E270" s="353" t="s">
        <v>1308</v>
      </c>
    </row>
    <row r="271" spans="1:5" s="252" customFormat="1" ht="51" x14ac:dyDescent="0.2">
      <c r="A271" s="354">
        <v>37.299999999999997</v>
      </c>
      <c r="B271" s="3" t="s">
        <v>1596</v>
      </c>
      <c r="C271" s="353" t="s">
        <v>1306</v>
      </c>
      <c r="D271" s="353" t="s">
        <v>2337</v>
      </c>
      <c r="E271" s="353" t="s">
        <v>1070</v>
      </c>
    </row>
    <row r="272" spans="1:5" s="252" customFormat="1" ht="51" x14ac:dyDescent="0.2">
      <c r="A272" s="354">
        <v>37.4</v>
      </c>
      <c r="B272" s="3" t="s">
        <v>1597</v>
      </c>
      <c r="C272" s="353" t="s">
        <v>1306</v>
      </c>
      <c r="D272" s="353" t="s">
        <v>1307</v>
      </c>
      <c r="E272" s="353" t="s">
        <v>1308</v>
      </c>
    </row>
    <row r="273" spans="1:5" s="252" customFormat="1" ht="63.75" x14ac:dyDescent="0.2">
      <c r="A273" s="354">
        <v>37.5</v>
      </c>
      <c r="B273" s="3" t="s">
        <v>1310</v>
      </c>
      <c r="C273" s="353" t="s">
        <v>1306</v>
      </c>
      <c r="D273" s="353" t="s">
        <v>1307</v>
      </c>
      <c r="E273" s="353" t="s">
        <v>1308</v>
      </c>
    </row>
    <row r="274" spans="1:5" s="252" customFormat="1" ht="51" x14ac:dyDescent="0.2">
      <c r="A274" s="354">
        <v>38</v>
      </c>
      <c r="B274" s="3" t="s">
        <v>1598</v>
      </c>
      <c r="C274" s="353" t="s">
        <v>1306</v>
      </c>
      <c r="D274" s="353" t="s">
        <v>1307</v>
      </c>
      <c r="E274" s="353" t="s">
        <v>1308</v>
      </c>
    </row>
    <row r="275" spans="1:5" s="252" customFormat="1" ht="63.75" x14ac:dyDescent="0.2">
      <c r="A275" s="354">
        <v>38.1</v>
      </c>
      <c r="B275" s="3" t="s">
        <v>1599</v>
      </c>
      <c r="C275" s="353" t="s">
        <v>1306</v>
      </c>
      <c r="D275" s="353" t="s">
        <v>1307</v>
      </c>
      <c r="E275" s="353" t="s">
        <v>1308</v>
      </c>
    </row>
    <row r="276" spans="1:5" s="252" customFormat="1" ht="63.75" x14ac:dyDescent="0.2">
      <c r="A276" s="354">
        <v>38.200000000000003</v>
      </c>
      <c r="B276" s="3" t="s">
        <v>1600</v>
      </c>
      <c r="C276" s="353" t="s">
        <v>1306</v>
      </c>
      <c r="D276" s="353" t="s">
        <v>1307</v>
      </c>
      <c r="E276" s="353" t="s">
        <v>1308</v>
      </c>
    </row>
    <row r="277" spans="1:5" s="252" customFormat="1" ht="51" x14ac:dyDescent="0.2">
      <c r="A277" s="354">
        <v>39</v>
      </c>
      <c r="B277" s="3" t="s">
        <v>1826</v>
      </c>
      <c r="C277" s="353" t="s">
        <v>1311</v>
      </c>
      <c r="D277" s="353" t="s">
        <v>2396</v>
      </c>
      <c r="E277" s="353" t="s">
        <v>198</v>
      </c>
    </row>
    <row r="278" spans="1:5" s="252" customFormat="1" ht="25.5" x14ac:dyDescent="0.2">
      <c r="A278" s="354">
        <v>40</v>
      </c>
      <c r="B278" s="3" t="s">
        <v>1601</v>
      </c>
      <c r="C278" s="353" t="s">
        <v>1312</v>
      </c>
      <c r="D278" s="353" t="s">
        <v>2397</v>
      </c>
      <c r="E278" s="353" t="s">
        <v>198</v>
      </c>
    </row>
    <row r="279" spans="1:5" s="252" customFormat="1" ht="51" x14ac:dyDescent="0.2">
      <c r="A279" s="354">
        <v>40.1</v>
      </c>
      <c r="B279" s="3" t="s">
        <v>1827</v>
      </c>
      <c r="C279" s="353" t="s">
        <v>2278</v>
      </c>
      <c r="D279" s="353" t="s">
        <v>2398</v>
      </c>
      <c r="E279" s="353" t="s">
        <v>198</v>
      </c>
    </row>
    <row r="280" spans="1:5" s="252" customFormat="1" ht="63.75" x14ac:dyDescent="0.2">
      <c r="A280" s="354">
        <v>41</v>
      </c>
      <c r="B280" s="3" t="s">
        <v>1602</v>
      </c>
      <c r="C280" s="353" t="s">
        <v>383</v>
      </c>
      <c r="D280" s="353" t="s">
        <v>1756</v>
      </c>
      <c r="E280" s="353" t="s">
        <v>378</v>
      </c>
    </row>
    <row r="281" spans="1:5" s="252" customFormat="1" ht="63.75" x14ac:dyDescent="0.2">
      <c r="A281" s="354">
        <v>42</v>
      </c>
      <c r="B281" s="3" t="s">
        <v>1828</v>
      </c>
      <c r="C281" s="353" t="s">
        <v>2169</v>
      </c>
      <c r="D281" s="353" t="s">
        <v>2449</v>
      </c>
      <c r="E281" s="353" t="s">
        <v>408</v>
      </c>
    </row>
    <row r="282" spans="1:5" s="252" customFormat="1" ht="51" x14ac:dyDescent="0.2">
      <c r="A282" s="354">
        <v>42.1</v>
      </c>
      <c r="B282" s="3" t="s">
        <v>1829</v>
      </c>
      <c r="C282" s="361" t="s">
        <v>2258</v>
      </c>
      <c r="D282" s="353" t="s">
        <v>2259</v>
      </c>
      <c r="E282" s="353" t="s">
        <v>198</v>
      </c>
    </row>
    <row r="283" spans="1:5" s="252" customFormat="1" ht="76.5" x14ac:dyDescent="0.2">
      <c r="A283" s="354">
        <v>42.2</v>
      </c>
      <c r="B283" s="3" t="s">
        <v>2427</v>
      </c>
      <c r="C283" s="361" t="s">
        <v>2258</v>
      </c>
      <c r="D283" s="353" t="s">
        <v>1314</v>
      </c>
      <c r="E283" s="353" t="s">
        <v>198</v>
      </c>
    </row>
    <row r="284" spans="1:5" s="252" customFormat="1" ht="38.25" x14ac:dyDescent="0.2">
      <c r="A284" s="354">
        <v>43</v>
      </c>
      <c r="B284" s="3" t="s">
        <v>1603</v>
      </c>
      <c r="C284" s="353" t="s">
        <v>2279</v>
      </c>
      <c r="D284" s="353" t="s">
        <v>2247</v>
      </c>
      <c r="E284" s="353" t="s">
        <v>198</v>
      </c>
    </row>
    <row r="285" spans="1:5" s="252" customFormat="1" ht="38.25" x14ac:dyDescent="0.2">
      <c r="A285" s="354">
        <v>43.1</v>
      </c>
      <c r="B285" s="3" t="s">
        <v>1316</v>
      </c>
      <c r="C285" s="353" t="s">
        <v>2279</v>
      </c>
      <c r="D285" s="353" t="s">
        <v>2247</v>
      </c>
      <c r="E285" s="353" t="s">
        <v>198</v>
      </c>
    </row>
    <row r="286" spans="1:5" s="252" customFormat="1" ht="38.25" x14ac:dyDescent="0.2">
      <c r="A286" s="354">
        <v>43.2</v>
      </c>
      <c r="B286" s="3" t="s">
        <v>1318</v>
      </c>
      <c r="C286" s="353" t="s">
        <v>2280</v>
      </c>
      <c r="D286" s="353" t="s">
        <v>2247</v>
      </c>
      <c r="E286" s="353" t="s">
        <v>198</v>
      </c>
    </row>
    <row r="287" spans="1:5" s="252" customFormat="1" ht="38.25" x14ac:dyDescent="0.2">
      <c r="A287" s="354">
        <v>43.3</v>
      </c>
      <c r="B287" s="3" t="s">
        <v>1320</v>
      </c>
      <c r="C287" s="353" t="s">
        <v>2399</v>
      </c>
      <c r="D287" s="353" t="s">
        <v>2247</v>
      </c>
      <c r="E287" s="353" t="s">
        <v>198</v>
      </c>
    </row>
    <row r="288" spans="1:5" s="252" customFormat="1" ht="63.75" x14ac:dyDescent="0.2">
      <c r="A288" s="354">
        <v>43.4</v>
      </c>
      <c r="B288" s="3" t="s">
        <v>1604</v>
      </c>
      <c r="C288" s="353" t="s">
        <v>1322</v>
      </c>
      <c r="D288" s="353" t="s">
        <v>2240</v>
      </c>
      <c r="E288" s="353" t="s">
        <v>198</v>
      </c>
    </row>
    <row r="289" spans="1:5" s="252" customFormat="1" ht="51" x14ac:dyDescent="0.2">
      <c r="A289" s="354">
        <v>43.5</v>
      </c>
      <c r="B289" s="3" t="s">
        <v>1830</v>
      </c>
      <c r="C289" s="353" t="s">
        <v>1324</v>
      </c>
      <c r="D289" s="353" t="s">
        <v>2236</v>
      </c>
      <c r="E289" s="353" t="s">
        <v>198</v>
      </c>
    </row>
    <row r="290" spans="1:5" s="252" customFormat="1" ht="51" x14ac:dyDescent="0.2">
      <c r="A290" s="354">
        <v>44</v>
      </c>
      <c r="B290" s="3" t="s">
        <v>1831</v>
      </c>
      <c r="C290" s="353" t="s">
        <v>385</v>
      </c>
      <c r="D290" s="353"/>
      <c r="E290" s="353" t="s">
        <v>408</v>
      </c>
    </row>
    <row r="291" spans="1:5" s="252" customFormat="1" ht="25.5" x14ac:dyDescent="0.2">
      <c r="A291" s="354">
        <v>44.1</v>
      </c>
      <c r="B291" s="3" t="s">
        <v>1605</v>
      </c>
      <c r="C291" s="353" t="s">
        <v>385</v>
      </c>
      <c r="D291" s="353"/>
      <c r="E291" s="353" t="s">
        <v>408</v>
      </c>
    </row>
    <row r="292" spans="1:5" s="252" customFormat="1" ht="63.75" x14ac:dyDescent="0.2">
      <c r="A292" s="354">
        <v>44.2</v>
      </c>
      <c r="B292" s="3" t="s">
        <v>1606</v>
      </c>
      <c r="C292" s="353" t="s">
        <v>385</v>
      </c>
      <c r="D292" s="353"/>
      <c r="E292" s="353" t="s">
        <v>408</v>
      </c>
    </row>
    <row r="293" spans="1:5" s="252" customFormat="1" ht="25.5" x14ac:dyDescent="0.2">
      <c r="A293" s="354">
        <v>44.3</v>
      </c>
      <c r="B293" s="3" t="s">
        <v>1607</v>
      </c>
      <c r="C293" s="353" t="s">
        <v>385</v>
      </c>
      <c r="D293" s="353" t="s">
        <v>2202</v>
      </c>
      <c r="E293" s="353" t="s">
        <v>408</v>
      </c>
    </row>
    <row r="294" spans="1:5" s="252" customFormat="1" ht="38.25" x14ac:dyDescent="0.2">
      <c r="A294" s="354">
        <v>44.4</v>
      </c>
      <c r="B294" s="3" t="s">
        <v>1608</v>
      </c>
      <c r="C294" s="353" t="s">
        <v>385</v>
      </c>
      <c r="D294" s="353" t="s">
        <v>2202</v>
      </c>
      <c r="E294" s="353" t="s">
        <v>406</v>
      </c>
    </row>
    <row r="295" spans="1:5" s="252" customFormat="1" ht="25.5" x14ac:dyDescent="0.2">
      <c r="A295" s="354">
        <v>44.5</v>
      </c>
      <c r="B295" s="3" t="s">
        <v>1609</v>
      </c>
      <c r="C295" s="353" t="s">
        <v>385</v>
      </c>
      <c r="D295" s="353" t="s">
        <v>2202</v>
      </c>
      <c r="E295" s="353" t="s">
        <v>408</v>
      </c>
    </row>
    <row r="296" spans="1:5" s="252" customFormat="1" ht="25.5" x14ac:dyDescent="0.2">
      <c r="A296" s="354">
        <v>44.6</v>
      </c>
      <c r="B296" s="3" t="s">
        <v>1610</v>
      </c>
      <c r="C296" s="353" t="s">
        <v>385</v>
      </c>
      <c r="D296" s="353" t="s">
        <v>2202</v>
      </c>
      <c r="E296" s="353" t="s">
        <v>408</v>
      </c>
    </row>
    <row r="297" spans="1:5" s="252" customFormat="1" ht="25.5" x14ac:dyDescent="0.2">
      <c r="A297" s="354">
        <v>44.7</v>
      </c>
      <c r="B297" s="3" t="s">
        <v>1611</v>
      </c>
      <c r="C297" s="353" t="s">
        <v>385</v>
      </c>
      <c r="D297" s="353" t="s">
        <v>2202</v>
      </c>
      <c r="E297" s="353" t="s">
        <v>408</v>
      </c>
    </row>
    <row r="298" spans="1:5" s="252" customFormat="1" ht="38.25" x14ac:dyDescent="0.2">
      <c r="A298" s="354">
        <v>44.8</v>
      </c>
      <c r="B298" s="3" t="s">
        <v>2428</v>
      </c>
      <c r="C298" s="353" t="s">
        <v>385</v>
      </c>
      <c r="D298" s="353" t="s">
        <v>2202</v>
      </c>
      <c r="E298" s="353" t="s">
        <v>413</v>
      </c>
    </row>
    <row r="299" spans="1:5" s="252" customFormat="1" ht="25.5" x14ac:dyDescent="0.2">
      <c r="A299" s="354">
        <v>44.9</v>
      </c>
      <c r="B299" s="3" t="s">
        <v>1328</v>
      </c>
      <c r="C299" s="353" t="s">
        <v>385</v>
      </c>
      <c r="D299" s="353" t="s">
        <v>2202</v>
      </c>
      <c r="E299" s="353" t="s">
        <v>198</v>
      </c>
    </row>
    <row r="300" spans="1:5" s="252" customFormat="1" ht="51" x14ac:dyDescent="0.2">
      <c r="A300" s="354">
        <v>45</v>
      </c>
      <c r="B300" s="3" t="s">
        <v>1832</v>
      </c>
      <c r="C300" s="353"/>
      <c r="D300" s="353" t="s">
        <v>2203</v>
      </c>
      <c r="E300" s="353" t="s">
        <v>406</v>
      </c>
    </row>
    <row r="301" spans="1:5" s="252" customFormat="1" x14ac:dyDescent="0.2">
      <c r="A301" s="354">
        <v>45.1</v>
      </c>
      <c r="B301" s="3" t="s">
        <v>1329</v>
      </c>
      <c r="C301" s="353" t="s">
        <v>2204</v>
      </c>
      <c r="D301" s="353" t="s">
        <v>2203</v>
      </c>
      <c r="E301" s="353" t="s">
        <v>413</v>
      </c>
    </row>
    <row r="302" spans="1:5" s="252" customFormat="1" ht="38.25" x14ac:dyDescent="0.2">
      <c r="A302" s="354">
        <v>45.2</v>
      </c>
      <c r="B302" s="3" t="s">
        <v>1612</v>
      </c>
      <c r="C302" s="353" t="s">
        <v>2205</v>
      </c>
      <c r="D302" s="353" t="s">
        <v>2203</v>
      </c>
      <c r="E302" s="353" t="s">
        <v>408</v>
      </c>
    </row>
    <row r="303" spans="1:5" s="252" customFormat="1" ht="25.5" x14ac:dyDescent="0.2">
      <c r="A303" s="354">
        <v>45.3</v>
      </c>
      <c r="B303" s="3" t="s">
        <v>1613</v>
      </c>
      <c r="C303" s="353" t="s">
        <v>2206</v>
      </c>
      <c r="D303" s="353" t="s">
        <v>2203</v>
      </c>
      <c r="E303" s="353" t="s">
        <v>406</v>
      </c>
    </row>
    <row r="304" spans="1:5" s="252" customFormat="1" ht="25.5" x14ac:dyDescent="0.2">
      <c r="A304" s="354">
        <v>45.4</v>
      </c>
      <c r="B304" s="3" t="s">
        <v>1614</v>
      </c>
      <c r="C304" s="353" t="s">
        <v>2207</v>
      </c>
      <c r="D304" s="353" t="s">
        <v>2203</v>
      </c>
      <c r="E304" s="353" t="s">
        <v>406</v>
      </c>
    </row>
    <row r="305" spans="1:5" s="252" customFormat="1" ht="25.5" x14ac:dyDescent="0.2">
      <c r="A305" s="354">
        <v>45.5</v>
      </c>
      <c r="B305" s="3" t="s">
        <v>1330</v>
      </c>
      <c r="C305" s="353" t="s">
        <v>2358</v>
      </c>
      <c r="D305" s="353" t="s">
        <v>2203</v>
      </c>
      <c r="E305" s="353" t="s">
        <v>413</v>
      </c>
    </row>
    <row r="306" spans="1:5" s="252" customFormat="1" ht="38.25" x14ac:dyDescent="0.2">
      <c r="A306" s="354">
        <v>45.6</v>
      </c>
      <c r="B306" s="3" t="s">
        <v>1331</v>
      </c>
      <c r="C306" s="353" t="s">
        <v>2359</v>
      </c>
      <c r="D306" s="353" t="s">
        <v>2203</v>
      </c>
      <c r="E306" s="353" t="s">
        <v>406</v>
      </c>
    </row>
    <row r="307" spans="1:5" s="252" customFormat="1" ht="38.25" x14ac:dyDescent="0.2">
      <c r="A307" s="354">
        <v>45.7</v>
      </c>
      <c r="B307" s="3" t="s">
        <v>1615</v>
      </c>
      <c r="C307" s="353" t="s">
        <v>2208</v>
      </c>
      <c r="D307" s="353" t="s">
        <v>2203</v>
      </c>
      <c r="E307" s="353" t="s">
        <v>1332</v>
      </c>
    </row>
    <row r="308" spans="1:5" s="252" customFormat="1" ht="25.5" x14ac:dyDescent="0.2">
      <c r="A308" s="354">
        <v>45.8</v>
      </c>
      <c r="B308" s="3" t="s">
        <v>1616</v>
      </c>
      <c r="C308" s="353" t="s">
        <v>2209</v>
      </c>
      <c r="D308" s="353" t="s">
        <v>2203</v>
      </c>
      <c r="E308" s="353" t="s">
        <v>406</v>
      </c>
    </row>
    <row r="309" spans="1:5" s="252" customFormat="1" ht="25.5" x14ac:dyDescent="0.2">
      <c r="A309" s="354">
        <v>45.9</v>
      </c>
      <c r="B309" s="3" t="s">
        <v>1333</v>
      </c>
      <c r="C309" s="353" t="s">
        <v>2210</v>
      </c>
      <c r="D309" s="353" t="s">
        <v>2203</v>
      </c>
      <c r="E309" s="353" t="s">
        <v>406</v>
      </c>
    </row>
    <row r="310" spans="1:5" s="252" customFormat="1" x14ac:dyDescent="0.2">
      <c r="A310" s="354">
        <v>45.91</v>
      </c>
      <c r="B310" s="3" t="s">
        <v>1335</v>
      </c>
      <c r="C310" s="353" t="s">
        <v>2211</v>
      </c>
      <c r="D310" s="353" t="s">
        <v>2203</v>
      </c>
      <c r="E310" s="353" t="s">
        <v>406</v>
      </c>
    </row>
    <row r="311" spans="1:5" s="252" customFormat="1" ht="51" x14ac:dyDescent="0.2">
      <c r="A311" s="354">
        <v>46</v>
      </c>
      <c r="B311" s="3" t="s">
        <v>1833</v>
      </c>
      <c r="C311" s="353" t="s">
        <v>385</v>
      </c>
      <c r="D311" s="353" t="s">
        <v>2212</v>
      </c>
      <c r="E311" s="353" t="s">
        <v>408</v>
      </c>
    </row>
    <row r="312" spans="1:5" s="252" customFormat="1" ht="25.5" x14ac:dyDescent="0.2">
      <c r="A312" s="354">
        <v>46.1</v>
      </c>
      <c r="B312" s="3" t="s">
        <v>1617</v>
      </c>
      <c r="C312" s="353" t="s">
        <v>385</v>
      </c>
      <c r="D312" s="353" t="s">
        <v>2212</v>
      </c>
      <c r="E312" s="353" t="s">
        <v>408</v>
      </c>
    </row>
    <row r="313" spans="1:5" s="252" customFormat="1" ht="38.25" x14ac:dyDescent="0.2">
      <c r="A313" s="354">
        <v>46.2</v>
      </c>
      <c r="B313" s="3" t="s">
        <v>1618</v>
      </c>
      <c r="C313" s="353" t="s">
        <v>385</v>
      </c>
      <c r="D313" s="353" t="s">
        <v>2212</v>
      </c>
      <c r="E313" s="353" t="s">
        <v>408</v>
      </c>
    </row>
    <row r="314" spans="1:5" s="252" customFormat="1" ht="25.5" x14ac:dyDescent="0.2">
      <c r="A314" s="354">
        <v>46.3</v>
      </c>
      <c r="B314" s="3" t="s">
        <v>1619</v>
      </c>
      <c r="C314" s="353" t="s">
        <v>385</v>
      </c>
      <c r="D314" s="353" t="s">
        <v>2212</v>
      </c>
      <c r="E314" s="353" t="s">
        <v>408</v>
      </c>
    </row>
    <row r="315" spans="1:5" s="252" customFormat="1" ht="25.5" x14ac:dyDescent="0.2">
      <c r="A315" s="354">
        <v>46.4</v>
      </c>
      <c r="B315" s="3" t="s">
        <v>1620</v>
      </c>
      <c r="C315" s="353" t="s">
        <v>385</v>
      </c>
      <c r="D315" s="353" t="s">
        <v>2212</v>
      </c>
      <c r="E315" s="353" t="s">
        <v>408</v>
      </c>
    </row>
    <row r="316" spans="1:5" s="252" customFormat="1" ht="25.5" x14ac:dyDescent="0.2">
      <c r="A316" s="354">
        <v>46.5</v>
      </c>
      <c r="B316" s="3" t="s">
        <v>1621</v>
      </c>
      <c r="C316" s="353" t="s">
        <v>385</v>
      </c>
      <c r="D316" s="353" t="s">
        <v>2212</v>
      </c>
      <c r="E316" s="353" t="s">
        <v>408</v>
      </c>
    </row>
    <row r="317" spans="1:5" s="252" customFormat="1" ht="38.25" x14ac:dyDescent="0.2">
      <c r="A317" s="354">
        <v>47</v>
      </c>
      <c r="B317" s="3" t="s">
        <v>1622</v>
      </c>
      <c r="C317" s="353" t="s">
        <v>2213</v>
      </c>
      <c r="D317" s="353" t="s">
        <v>2214</v>
      </c>
      <c r="E317" s="353" t="s">
        <v>408</v>
      </c>
    </row>
    <row r="318" spans="1:5" s="252" customFormat="1" ht="63.75" x14ac:dyDescent="0.2">
      <c r="A318" s="354">
        <v>48</v>
      </c>
      <c r="B318" s="3" t="s">
        <v>1834</v>
      </c>
      <c r="C318" s="353" t="s">
        <v>2213</v>
      </c>
      <c r="D318" s="353" t="s">
        <v>2214</v>
      </c>
      <c r="E318" s="353" t="s">
        <v>408</v>
      </c>
    </row>
    <row r="319" spans="1:5" s="252" customFormat="1" ht="38.25" x14ac:dyDescent="0.2">
      <c r="A319" s="354">
        <v>49</v>
      </c>
      <c r="B319" s="3" t="s">
        <v>1623</v>
      </c>
      <c r="C319" s="353" t="s">
        <v>2213</v>
      </c>
      <c r="D319" s="353" t="s">
        <v>2214</v>
      </c>
      <c r="E319" s="353" t="s">
        <v>1342</v>
      </c>
    </row>
    <row r="320" spans="1:5" s="252" customFormat="1" ht="38.25" x14ac:dyDescent="0.2">
      <c r="A320" s="354">
        <v>49.1</v>
      </c>
      <c r="B320" s="3" t="s">
        <v>1343</v>
      </c>
      <c r="C320" s="353" t="s">
        <v>2213</v>
      </c>
      <c r="D320" s="353" t="s">
        <v>2214</v>
      </c>
      <c r="E320" s="353" t="s">
        <v>411</v>
      </c>
    </row>
    <row r="321" spans="1:5" s="252" customFormat="1" ht="25.5" x14ac:dyDescent="0.2">
      <c r="A321" s="354">
        <v>50</v>
      </c>
      <c r="B321" s="3" t="s">
        <v>1345</v>
      </c>
      <c r="C321" s="361" t="s">
        <v>2265</v>
      </c>
      <c r="D321" s="353" t="s">
        <v>2266</v>
      </c>
      <c r="E321" s="353" t="s">
        <v>1347</v>
      </c>
    </row>
    <row r="322" spans="1:5" s="252" customFormat="1" ht="25.5" x14ac:dyDescent="0.2">
      <c r="A322" s="354">
        <v>50.1</v>
      </c>
      <c r="B322" s="3" t="s">
        <v>1348</v>
      </c>
      <c r="C322" s="361" t="s">
        <v>2265</v>
      </c>
      <c r="D322" s="353" t="s">
        <v>1346</v>
      </c>
      <c r="E322" s="353" t="s">
        <v>408</v>
      </c>
    </row>
    <row r="323" spans="1:5" s="252" customFormat="1" ht="38.25" x14ac:dyDescent="0.2">
      <c r="A323" s="354">
        <v>51</v>
      </c>
      <c r="B323" s="3" t="s">
        <v>1624</v>
      </c>
      <c r="C323" s="353" t="s">
        <v>198</v>
      </c>
      <c r="D323" s="353" t="s">
        <v>2450</v>
      </c>
      <c r="E323" s="353" t="s">
        <v>198</v>
      </c>
    </row>
    <row r="324" spans="1:5" s="252" customFormat="1" ht="25.5" x14ac:dyDescent="0.2">
      <c r="A324" s="354">
        <v>51.1</v>
      </c>
      <c r="B324" s="3" t="s">
        <v>1350</v>
      </c>
      <c r="C324" s="353" t="s">
        <v>1780</v>
      </c>
      <c r="D324" s="353" t="s">
        <v>2450</v>
      </c>
      <c r="E324" s="353" t="s">
        <v>410</v>
      </c>
    </row>
    <row r="325" spans="1:5" s="252" customFormat="1" ht="25.5" x14ac:dyDescent="0.2">
      <c r="A325" s="354">
        <v>52</v>
      </c>
      <c r="B325" s="3" t="s">
        <v>1625</v>
      </c>
      <c r="C325" s="353" t="s">
        <v>2215</v>
      </c>
      <c r="D325" s="353" t="s">
        <v>2216</v>
      </c>
      <c r="E325" s="353" t="s">
        <v>408</v>
      </c>
    </row>
    <row r="326" spans="1:5" s="252" customFormat="1" ht="25.5" x14ac:dyDescent="0.2">
      <c r="A326" s="354">
        <v>52.1</v>
      </c>
      <c r="B326" s="3" t="s">
        <v>1626</v>
      </c>
      <c r="C326" s="353"/>
      <c r="D326" s="353" t="s">
        <v>2216</v>
      </c>
      <c r="E326" s="353" t="s">
        <v>408</v>
      </c>
    </row>
    <row r="327" spans="1:5" s="252" customFormat="1" ht="25.5" x14ac:dyDescent="0.2">
      <c r="A327" s="354">
        <v>52.2</v>
      </c>
      <c r="B327" s="3" t="s">
        <v>1352</v>
      </c>
      <c r="C327" s="353" t="s">
        <v>2217</v>
      </c>
      <c r="D327" s="353" t="s">
        <v>2216</v>
      </c>
      <c r="E327" s="353" t="s">
        <v>1353</v>
      </c>
    </row>
    <row r="328" spans="1:5" s="252" customFormat="1" x14ac:dyDescent="0.2">
      <c r="A328" s="354">
        <v>53</v>
      </c>
      <c r="B328" s="3" t="s">
        <v>1354</v>
      </c>
      <c r="C328" s="353" t="s">
        <v>2218</v>
      </c>
      <c r="D328" s="353" t="s">
        <v>2216</v>
      </c>
      <c r="E328" s="353" t="s">
        <v>198</v>
      </c>
    </row>
    <row r="329" spans="1:5" s="252" customFormat="1" ht="25.5" x14ac:dyDescent="0.2">
      <c r="A329" s="354">
        <v>53.1</v>
      </c>
      <c r="B329" s="3" t="s">
        <v>1355</v>
      </c>
      <c r="C329" s="353" t="s">
        <v>2218</v>
      </c>
      <c r="D329" s="353" t="s">
        <v>2216</v>
      </c>
      <c r="E329" s="353" t="s">
        <v>198</v>
      </c>
    </row>
    <row r="330" spans="1:5" s="252" customFormat="1" x14ac:dyDescent="0.2">
      <c r="A330" s="354">
        <v>53.2</v>
      </c>
      <c r="B330" s="3" t="s">
        <v>1357</v>
      </c>
      <c r="C330" s="353" t="s">
        <v>2218</v>
      </c>
      <c r="D330" s="353" t="s">
        <v>2216</v>
      </c>
      <c r="E330" s="353" t="s">
        <v>198</v>
      </c>
    </row>
    <row r="331" spans="1:5" s="252" customFormat="1" ht="25.5" x14ac:dyDescent="0.2">
      <c r="A331" s="354">
        <v>54</v>
      </c>
      <c r="B331" s="3" t="s">
        <v>1627</v>
      </c>
      <c r="C331" s="353" t="s">
        <v>2219</v>
      </c>
      <c r="D331" s="353" t="s">
        <v>2216</v>
      </c>
      <c r="E331" s="353" t="s">
        <v>408</v>
      </c>
    </row>
    <row r="332" spans="1:5" s="252" customFormat="1" ht="25.5" x14ac:dyDescent="0.2">
      <c r="A332" s="354">
        <v>54.1</v>
      </c>
      <c r="B332" s="3" t="s">
        <v>1628</v>
      </c>
      <c r="C332" s="353" t="s">
        <v>2220</v>
      </c>
      <c r="D332" s="353" t="s">
        <v>2216</v>
      </c>
      <c r="E332" s="353" t="s">
        <v>408</v>
      </c>
    </row>
    <row r="333" spans="1:5" s="252" customFormat="1" ht="38.25" x14ac:dyDescent="0.2">
      <c r="A333" s="354">
        <v>54.2</v>
      </c>
      <c r="B333" s="3" t="s">
        <v>1358</v>
      </c>
      <c r="C333" s="353" t="s">
        <v>2217</v>
      </c>
      <c r="D333" s="353" t="s">
        <v>2216</v>
      </c>
      <c r="E333" s="353" t="s">
        <v>408</v>
      </c>
    </row>
    <row r="334" spans="1:5" s="252" customFormat="1" ht="25.5" x14ac:dyDescent="0.2">
      <c r="A334" s="354">
        <v>55</v>
      </c>
      <c r="B334" s="3" t="s">
        <v>1629</v>
      </c>
      <c r="C334" s="353" t="s">
        <v>2221</v>
      </c>
      <c r="D334" s="353"/>
      <c r="E334" s="353" t="s">
        <v>412</v>
      </c>
    </row>
    <row r="335" spans="1:5" s="252" customFormat="1" ht="25.5" x14ac:dyDescent="0.2">
      <c r="A335" s="354">
        <v>55.1</v>
      </c>
      <c r="B335" s="3" t="s">
        <v>1359</v>
      </c>
      <c r="C335" s="353" t="s">
        <v>2222</v>
      </c>
      <c r="D335" s="353"/>
      <c r="E335" s="353" t="s">
        <v>412</v>
      </c>
    </row>
    <row r="336" spans="1:5" s="252" customFormat="1" ht="25.5" x14ac:dyDescent="0.2">
      <c r="A336" s="354">
        <v>56</v>
      </c>
      <c r="B336" s="3" t="s">
        <v>1630</v>
      </c>
      <c r="C336" s="353" t="s">
        <v>395</v>
      </c>
      <c r="D336" s="353"/>
      <c r="E336" s="353" t="s">
        <v>412</v>
      </c>
    </row>
    <row r="337" spans="1:5" s="252" customFormat="1" ht="38.25" x14ac:dyDescent="0.2">
      <c r="A337" s="354">
        <v>56.1</v>
      </c>
      <c r="B337" s="3" t="s">
        <v>1361</v>
      </c>
      <c r="C337" s="353" t="s">
        <v>395</v>
      </c>
      <c r="D337" s="353"/>
      <c r="E337" s="353" t="s">
        <v>412</v>
      </c>
    </row>
    <row r="338" spans="1:5" s="20" customFormat="1" ht="51" x14ac:dyDescent="0.2">
      <c r="A338" s="354">
        <v>57</v>
      </c>
      <c r="B338" s="3" t="s">
        <v>1631</v>
      </c>
      <c r="C338" s="353" t="s">
        <v>385</v>
      </c>
      <c r="D338" s="353" t="s">
        <v>2223</v>
      </c>
      <c r="E338" s="353" t="s">
        <v>378</v>
      </c>
    </row>
    <row r="339" spans="1:5" s="20" customFormat="1" ht="51" x14ac:dyDescent="0.2">
      <c r="A339" s="354">
        <v>57.1</v>
      </c>
      <c r="B339" s="3" t="s">
        <v>1632</v>
      </c>
      <c r="C339" s="353" t="s">
        <v>385</v>
      </c>
      <c r="D339" s="353" t="s">
        <v>2223</v>
      </c>
      <c r="E339" s="353" t="s">
        <v>378</v>
      </c>
    </row>
    <row r="340" spans="1:5" s="252" customFormat="1" ht="51" x14ac:dyDescent="0.2">
      <c r="A340" s="354">
        <v>57.2</v>
      </c>
      <c r="B340" s="3" t="s">
        <v>1633</v>
      </c>
      <c r="C340" s="353" t="s">
        <v>385</v>
      </c>
      <c r="D340" s="353" t="s">
        <v>2223</v>
      </c>
      <c r="E340" s="353" t="s">
        <v>378</v>
      </c>
    </row>
    <row r="341" spans="1:5" s="252" customFormat="1" ht="38.25" x14ac:dyDescent="0.2">
      <c r="A341" s="354">
        <v>58</v>
      </c>
      <c r="B341" s="3" t="s">
        <v>1362</v>
      </c>
      <c r="C341" s="353" t="s">
        <v>2224</v>
      </c>
      <c r="D341" s="353" t="s">
        <v>2225</v>
      </c>
      <c r="E341" s="353" t="s">
        <v>408</v>
      </c>
    </row>
    <row r="342" spans="1:5" s="252" customFormat="1" ht="63.75" x14ac:dyDescent="0.2">
      <c r="A342" s="354">
        <v>58.1</v>
      </c>
      <c r="B342" s="3" t="s">
        <v>1634</v>
      </c>
      <c r="C342" s="353" t="s">
        <v>2226</v>
      </c>
      <c r="D342" s="353" t="s">
        <v>2227</v>
      </c>
      <c r="E342" s="353" t="s">
        <v>408</v>
      </c>
    </row>
    <row r="343" spans="1:5" s="252" customFormat="1" ht="25.5" x14ac:dyDescent="0.2">
      <c r="A343" s="354">
        <v>58.2</v>
      </c>
      <c r="B343" s="3" t="s">
        <v>1365</v>
      </c>
      <c r="C343" s="353" t="s">
        <v>385</v>
      </c>
      <c r="D343" s="353" t="s">
        <v>2360</v>
      </c>
      <c r="E343" s="353" t="s">
        <v>408</v>
      </c>
    </row>
    <row r="344" spans="1:5" s="252" customFormat="1" ht="25.5" x14ac:dyDescent="0.2">
      <c r="A344" s="354">
        <v>58.3</v>
      </c>
      <c r="B344" s="3" t="s">
        <v>1367</v>
      </c>
      <c r="C344" s="353" t="s">
        <v>385</v>
      </c>
      <c r="D344" s="353" t="s">
        <v>2360</v>
      </c>
      <c r="E344" s="353" t="s">
        <v>408</v>
      </c>
    </row>
    <row r="345" spans="1:5" s="252" customFormat="1" ht="25.5" x14ac:dyDescent="0.2">
      <c r="A345" s="354">
        <v>58.4</v>
      </c>
      <c r="B345" s="3" t="s">
        <v>1368</v>
      </c>
      <c r="C345" s="353" t="s">
        <v>385</v>
      </c>
      <c r="D345" s="353" t="s">
        <v>2360</v>
      </c>
      <c r="E345" s="353" t="s">
        <v>408</v>
      </c>
    </row>
    <row r="346" spans="1:5" s="252" customFormat="1" ht="38.25" x14ac:dyDescent="0.2">
      <c r="A346" s="354">
        <v>59</v>
      </c>
      <c r="B346" s="3" t="s">
        <v>1635</v>
      </c>
      <c r="C346" s="353" t="s">
        <v>1370</v>
      </c>
      <c r="D346" s="353" t="s">
        <v>2242</v>
      </c>
      <c r="E346" s="353" t="s">
        <v>1026</v>
      </c>
    </row>
    <row r="347" spans="1:5" s="252" customFormat="1" ht="63.75" x14ac:dyDescent="0.2">
      <c r="A347" s="354">
        <v>59.1</v>
      </c>
      <c r="B347" s="3" t="s">
        <v>1636</v>
      </c>
      <c r="C347" s="353" t="s">
        <v>1370</v>
      </c>
      <c r="D347" s="353" t="s">
        <v>2241</v>
      </c>
      <c r="E347" s="353" t="s">
        <v>1026</v>
      </c>
    </row>
    <row r="348" spans="1:5" s="252" customFormat="1" ht="25.5" x14ac:dyDescent="0.2">
      <c r="A348" s="354">
        <v>60</v>
      </c>
      <c r="B348" s="3" t="s">
        <v>1637</v>
      </c>
      <c r="C348" s="353" t="s">
        <v>1372</v>
      </c>
      <c r="D348" s="353" t="s">
        <v>2247</v>
      </c>
      <c r="E348" s="353" t="s">
        <v>198</v>
      </c>
    </row>
    <row r="349" spans="1:5" s="252" customFormat="1" ht="38.25" x14ac:dyDescent="0.2">
      <c r="A349" s="354">
        <v>60.1</v>
      </c>
      <c r="B349" s="3" t="s">
        <v>1373</v>
      </c>
      <c r="C349" s="353" t="s">
        <v>1781</v>
      </c>
      <c r="D349" s="353" t="s">
        <v>2247</v>
      </c>
      <c r="E349" s="353" t="s">
        <v>198</v>
      </c>
    </row>
    <row r="350" spans="1:5" s="252" customFormat="1" ht="38.25" x14ac:dyDescent="0.2">
      <c r="A350" s="354">
        <v>60.2</v>
      </c>
      <c r="B350" s="3" t="s">
        <v>1638</v>
      </c>
      <c r="C350" s="353" t="s">
        <v>1372</v>
      </c>
      <c r="D350" s="353" t="s">
        <v>2247</v>
      </c>
      <c r="E350" s="353" t="s">
        <v>198</v>
      </c>
    </row>
    <row r="351" spans="1:5" s="252" customFormat="1" ht="63.75" x14ac:dyDescent="0.2">
      <c r="A351" s="354">
        <v>60.3</v>
      </c>
      <c r="B351" s="3" t="s">
        <v>1639</v>
      </c>
      <c r="C351" s="353" t="s">
        <v>2281</v>
      </c>
      <c r="D351" s="353" t="s">
        <v>2247</v>
      </c>
      <c r="E351" s="353" t="s">
        <v>198</v>
      </c>
    </row>
    <row r="352" spans="1:5" s="252" customFormat="1" ht="38.25" x14ac:dyDescent="0.2">
      <c r="A352" s="354">
        <v>61</v>
      </c>
      <c r="B352" s="3" t="s">
        <v>1640</v>
      </c>
      <c r="C352" s="353" t="s">
        <v>2326</v>
      </c>
      <c r="D352" s="353" t="s">
        <v>2451</v>
      </c>
      <c r="E352" s="353" t="s">
        <v>1375</v>
      </c>
    </row>
    <row r="353" spans="1:5" s="252" customFormat="1" ht="102" x14ac:dyDescent="0.2">
      <c r="A353" s="354">
        <v>61.1</v>
      </c>
      <c r="B353" s="3" t="s">
        <v>1376</v>
      </c>
      <c r="C353" s="353" t="s">
        <v>2326</v>
      </c>
      <c r="D353" s="353" t="s">
        <v>2451</v>
      </c>
      <c r="E353" s="353" t="s">
        <v>1375</v>
      </c>
    </row>
    <row r="354" spans="1:5" s="252" customFormat="1" ht="25.5" x14ac:dyDescent="0.2">
      <c r="A354" s="354">
        <v>61.2</v>
      </c>
      <c r="B354" s="3" t="s">
        <v>1641</v>
      </c>
      <c r="C354" s="353" t="s">
        <v>2327</v>
      </c>
      <c r="D354" s="353" t="s">
        <v>2451</v>
      </c>
      <c r="E354" s="353" t="s">
        <v>1375</v>
      </c>
    </row>
    <row r="355" spans="1:5" s="252" customFormat="1" ht="25.5" x14ac:dyDescent="0.2">
      <c r="A355" s="354">
        <v>61.3</v>
      </c>
      <c r="B355" s="3" t="s">
        <v>1378</v>
      </c>
      <c r="C355" s="353" t="s">
        <v>2326</v>
      </c>
      <c r="D355" s="353" t="s">
        <v>2170</v>
      </c>
      <c r="E355" s="353" t="s">
        <v>1380</v>
      </c>
    </row>
    <row r="356" spans="1:5" s="252" customFormat="1" ht="25.5" x14ac:dyDescent="0.2">
      <c r="A356" s="354">
        <v>61.4</v>
      </c>
      <c r="B356" s="3" t="s">
        <v>2429</v>
      </c>
      <c r="C356" s="353" t="s">
        <v>2326</v>
      </c>
      <c r="D356" s="353"/>
      <c r="E356" s="353" t="s">
        <v>1380</v>
      </c>
    </row>
    <row r="357" spans="1:5" s="252" customFormat="1" ht="51" x14ac:dyDescent="0.2">
      <c r="A357" s="354">
        <v>61.5</v>
      </c>
      <c r="B357" s="3" t="s">
        <v>2143</v>
      </c>
      <c r="C357" s="353" t="s">
        <v>2400</v>
      </c>
      <c r="D357" s="353" t="s">
        <v>1377</v>
      </c>
      <c r="E357" s="353" t="s">
        <v>1380</v>
      </c>
    </row>
    <row r="358" spans="1:5" s="252" customFormat="1" ht="25.5" x14ac:dyDescent="0.2">
      <c r="A358" s="354">
        <v>62</v>
      </c>
      <c r="B358" s="3" t="s">
        <v>1642</v>
      </c>
      <c r="C358" s="353" t="s">
        <v>2401</v>
      </c>
      <c r="D358" s="353" t="s">
        <v>2171</v>
      </c>
      <c r="E358" s="353" t="s">
        <v>1380</v>
      </c>
    </row>
    <row r="359" spans="1:5" s="252" customFormat="1" ht="51" x14ac:dyDescent="0.2">
      <c r="A359" s="354">
        <v>62.1</v>
      </c>
      <c r="B359" s="3" t="s">
        <v>1643</v>
      </c>
      <c r="C359" s="353"/>
      <c r="D359" s="353" t="s">
        <v>1783</v>
      </c>
      <c r="E359" s="353" t="s">
        <v>1380</v>
      </c>
    </row>
    <row r="360" spans="1:5" s="252" customFormat="1" ht="38.25" x14ac:dyDescent="0.2">
      <c r="A360" s="354">
        <v>62.2</v>
      </c>
      <c r="B360" s="3" t="s">
        <v>1644</v>
      </c>
      <c r="C360" s="353" t="s">
        <v>1784</v>
      </c>
      <c r="D360" s="353" t="s">
        <v>1382</v>
      </c>
      <c r="E360" s="353" t="s">
        <v>1380</v>
      </c>
    </row>
    <row r="361" spans="1:5" s="252" customFormat="1" ht="38.25" x14ac:dyDescent="0.2">
      <c r="A361" s="354">
        <v>62.3</v>
      </c>
      <c r="B361" s="3" t="s">
        <v>1645</v>
      </c>
      <c r="C361" s="353" t="s">
        <v>1785</v>
      </c>
      <c r="D361" s="353" t="s">
        <v>1383</v>
      </c>
      <c r="E361" s="353" t="s">
        <v>1380</v>
      </c>
    </row>
    <row r="362" spans="1:5" s="252" customFormat="1" ht="51" x14ac:dyDescent="0.2">
      <c r="A362" s="354">
        <v>62.4</v>
      </c>
      <c r="B362" s="3" t="s">
        <v>1646</v>
      </c>
      <c r="C362" s="353" t="s">
        <v>2401</v>
      </c>
      <c r="D362" s="353" t="s">
        <v>2171</v>
      </c>
      <c r="E362" s="353" t="s">
        <v>1380</v>
      </c>
    </row>
    <row r="363" spans="1:5" s="252" customFormat="1" ht="306" x14ac:dyDescent="0.2">
      <c r="A363" s="354">
        <v>62.5</v>
      </c>
      <c r="B363" s="3" t="s">
        <v>1647</v>
      </c>
      <c r="C363" s="353"/>
      <c r="D363" s="353" t="s">
        <v>1377</v>
      </c>
      <c r="E363" s="353" t="s">
        <v>1380</v>
      </c>
    </row>
    <row r="364" spans="1:5" s="252" customFormat="1" ht="25.5" x14ac:dyDescent="0.2">
      <c r="A364" s="354">
        <v>62.6</v>
      </c>
      <c r="B364" s="3" t="s">
        <v>1648</v>
      </c>
      <c r="C364" s="353"/>
      <c r="D364" s="353" t="s">
        <v>1377</v>
      </c>
      <c r="E364" s="353" t="s">
        <v>1380</v>
      </c>
    </row>
    <row r="365" spans="1:5" s="252" customFormat="1" ht="38.25" x14ac:dyDescent="0.2">
      <c r="A365" s="354">
        <v>63</v>
      </c>
      <c r="B365" s="3" t="s">
        <v>1649</v>
      </c>
      <c r="C365" s="353" t="s">
        <v>2172</v>
      </c>
      <c r="D365" s="353" t="s">
        <v>1377</v>
      </c>
      <c r="E365" s="353" t="s">
        <v>1380</v>
      </c>
    </row>
    <row r="366" spans="1:5" s="252" customFormat="1" ht="165.75" x14ac:dyDescent="0.2">
      <c r="A366" s="354">
        <v>63.1</v>
      </c>
      <c r="B366" s="3" t="s">
        <v>1650</v>
      </c>
      <c r="C366" s="353" t="s">
        <v>394</v>
      </c>
      <c r="D366" s="353" t="s">
        <v>2328</v>
      </c>
      <c r="E366" s="353" t="s">
        <v>1380</v>
      </c>
    </row>
    <row r="367" spans="1:5" s="252" customFormat="1" ht="51" x14ac:dyDescent="0.2">
      <c r="A367" s="354">
        <v>63.2</v>
      </c>
      <c r="B367" s="3" t="s">
        <v>1385</v>
      </c>
      <c r="C367" s="353" t="s">
        <v>1782</v>
      </c>
      <c r="D367" s="353" t="s">
        <v>2328</v>
      </c>
      <c r="E367" s="353" t="s">
        <v>1380</v>
      </c>
    </row>
    <row r="368" spans="1:5" s="252" customFormat="1" ht="51" x14ac:dyDescent="0.2">
      <c r="A368" s="354">
        <v>63.3</v>
      </c>
      <c r="B368" s="3" t="s">
        <v>1651</v>
      </c>
      <c r="C368" s="353" t="s">
        <v>2331</v>
      </c>
      <c r="D368" s="353" t="s">
        <v>1377</v>
      </c>
      <c r="E368" s="353" t="s">
        <v>1380</v>
      </c>
    </row>
    <row r="369" spans="1:5" s="252" customFormat="1" ht="38.25" x14ac:dyDescent="0.2">
      <c r="A369" s="354">
        <v>63.4</v>
      </c>
      <c r="B369" s="3" t="s">
        <v>1652</v>
      </c>
      <c r="C369" s="353" t="s">
        <v>2326</v>
      </c>
      <c r="D369" s="353" t="s">
        <v>1386</v>
      </c>
      <c r="E369" s="353" t="s">
        <v>1380</v>
      </c>
    </row>
    <row r="370" spans="1:5" s="252" customFormat="1" ht="38.25" x14ac:dyDescent="0.2">
      <c r="A370" s="354">
        <v>64</v>
      </c>
      <c r="B370" s="3" t="s">
        <v>1653</v>
      </c>
      <c r="C370" s="353" t="s">
        <v>2326</v>
      </c>
      <c r="D370" s="353" t="s">
        <v>1387</v>
      </c>
      <c r="E370" s="353" t="s">
        <v>1380</v>
      </c>
    </row>
    <row r="371" spans="1:5" s="252" customFormat="1" ht="114.75" x14ac:dyDescent="0.2">
      <c r="A371" s="354">
        <v>64.099999999999994</v>
      </c>
      <c r="B371" s="3" t="s">
        <v>1388</v>
      </c>
      <c r="C371" s="353" t="s">
        <v>2326</v>
      </c>
      <c r="D371" s="353"/>
      <c r="E371" s="353" t="s">
        <v>1380</v>
      </c>
    </row>
    <row r="372" spans="1:5" s="252" customFormat="1" ht="382.5" x14ac:dyDescent="0.2">
      <c r="A372" s="354">
        <v>64.2</v>
      </c>
      <c r="B372" s="3" t="s">
        <v>1389</v>
      </c>
      <c r="C372" s="353" t="s">
        <v>1390</v>
      </c>
      <c r="D372" s="353" t="s">
        <v>1391</v>
      </c>
      <c r="E372" s="353" t="s">
        <v>1380</v>
      </c>
    </row>
    <row r="373" spans="1:5" s="252" customFormat="1" ht="25.5" x14ac:dyDescent="0.2">
      <c r="A373" s="354">
        <v>64.3</v>
      </c>
      <c r="B373" s="3" t="s">
        <v>1654</v>
      </c>
      <c r="C373" s="353"/>
      <c r="D373" s="353" t="s">
        <v>2329</v>
      </c>
      <c r="E373" s="353" t="s">
        <v>1380</v>
      </c>
    </row>
    <row r="374" spans="1:5" s="252" customFormat="1" ht="38.25" x14ac:dyDescent="0.2">
      <c r="A374" s="354">
        <v>64.400000000000006</v>
      </c>
      <c r="B374" s="3" t="s">
        <v>1655</v>
      </c>
      <c r="C374" s="353" t="s">
        <v>1392</v>
      </c>
      <c r="D374" s="353" t="s">
        <v>1391</v>
      </c>
      <c r="E374" s="353" t="s">
        <v>1380</v>
      </c>
    </row>
    <row r="375" spans="1:5" s="252" customFormat="1" ht="38.25" x14ac:dyDescent="0.2">
      <c r="A375" s="354">
        <v>65</v>
      </c>
      <c r="B375" s="3" t="s">
        <v>1656</v>
      </c>
      <c r="C375" s="353" t="s">
        <v>1393</v>
      </c>
      <c r="D375" s="353" t="s">
        <v>1391</v>
      </c>
      <c r="E375" s="353" t="s">
        <v>1380</v>
      </c>
    </row>
    <row r="376" spans="1:5" s="252" customFormat="1" ht="38.25" x14ac:dyDescent="0.2">
      <c r="A376" s="354">
        <v>65.099999999999994</v>
      </c>
      <c r="B376" s="3" t="s">
        <v>1657</v>
      </c>
      <c r="C376" s="353" t="s">
        <v>1393</v>
      </c>
      <c r="D376" s="353" t="s">
        <v>1391</v>
      </c>
      <c r="E376" s="353" t="s">
        <v>1380</v>
      </c>
    </row>
    <row r="377" spans="1:5" s="252" customFormat="1" ht="102" x14ac:dyDescent="0.2">
      <c r="A377" s="354">
        <v>65.2</v>
      </c>
      <c r="B377" s="3" t="s">
        <v>1394</v>
      </c>
      <c r="C377" s="353" t="s">
        <v>2330</v>
      </c>
      <c r="D377" s="353" t="s">
        <v>1395</v>
      </c>
      <c r="E377" s="353" t="s">
        <v>1380</v>
      </c>
    </row>
    <row r="378" spans="1:5" s="252" customFormat="1" ht="293.25" x14ac:dyDescent="0.2">
      <c r="A378" s="354">
        <v>65.3</v>
      </c>
      <c r="B378" s="3" t="s">
        <v>1396</v>
      </c>
      <c r="C378" s="353" t="s">
        <v>2330</v>
      </c>
      <c r="D378" s="353" t="s">
        <v>1395</v>
      </c>
      <c r="E378" s="353" t="s">
        <v>1380</v>
      </c>
    </row>
    <row r="379" spans="1:5" s="252" customFormat="1" ht="51" x14ac:dyDescent="0.2">
      <c r="A379" s="354">
        <v>66</v>
      </c>
      <c r="B379" s="3" t="s">
        <v>1658</v>
      </c>
      <c r="C379" s="353" t="s">
        <v>2287</v>
      </c>
      <c r="D379" s="353" t="s">
        <v>2368</v>
      </c>
      <c r="E379" s="353" t="s">
        <v>198</v>
      </c>
    </row>
    <row r="380" spans="1:5" s="252" customFormat="1" ht="51" x14ac:dyDescent="0.2">
      <c r="A380" s="354">
        <v>66.099999999999994</v>
      </c>
      <c r="B380" s="3" t="s">
        <v>1397</v>
      </c>
      <c r="C380" s="353" t="s">
        <v>2413</v>
      </c>
      <c r="D380" s="353" t="s">
        <v>2368</v>
      </c>
      <c r="E380" s="353" t="s">
        <v>198</v>
      </c>
    </row>
    <row r="381" spans="1:5" s="252" customFormat="1" ht="51" x14ac:dyDescent="0.2">
      <c r="A381" s="354">
        <v>66.2</v>
      </c>
      <c r="B381" s="3" t="s">
        <v>1659</v>
      </c>
      <c r="C381" s="353" t="s">
        <v>1399</v>
      </c>
      <c r="D381" s="353" t="s">
        <v>2368</v>
      </c>
      <c r="E381" s="353" t="s">
        <v>198</v>
      </c>
    </row>
    <row r="382" spans="1:5" s="252" customFormat="1" ht="51" x14ac:dyDescent="0.2">
      <c r="A382" s="354">
        <v>66.3</v>
      </c>
      <c r="B382" s="3" t="s">
        <v>1660</v>
      </c>
      <c r="C382" s="353" t="s">
        <v>2402</v>
      </c>
      <c r="D382" s="353" t="s">
        <v>2368</v>
      </c>
      <c r="E382" s="353" t="s">
        <v>198</v>
      </c>
    </row>
    <row r="383" spans="1:5" s="252" customFormat="1" ht="63.75" x14ac:dyDescent="0.2">
      <c r="A383" s="354">
        <v>66.400000000000006</v>
      </c>
      <c r="B383" s="3" t="s">
        <v>1661</v>
      </c>
      <c r="C383" s="353" t="s">
        <v>2414</v>
      </c>
      <c r="D383" s="353" t="s">
        <v>2240</v>
      </c>
      <c r="E383" s="353" t="s">
        <v>198</v>
      </c>
    </row>
    <row r="384" spans="1:5" s="252" customFormat="1" ht="25.5" x14ac:dyDescent="0.2">
      <c r="A384" s="354">
        <v>67</v>
      </c>
      <c r="B384" s="3" t="s">
        <v>1401</v>
      </c>
      <c r="C384" s="353" t="s">
        <v>2325</v>
      </c>
      <c r="D384" s="353" t="s">
        <v>1786</v>
      </c>
      <c r="E384" s="353" t="s">
        <v>198</v>
      </c>
    </row>
    <row r="385" spans="1:5" s="252" customFormat="1" ht="25.5" x14ac:dyDescent="0.2">
      <c r="A385" s="354">
        <v>68</v>
      </c>
      <c r="B385" s="3" t="s">
        <v>1662</v>
      </c>
      <c r="C385" s="353" t="s">
        <v>2284</v>
      </c>
      <c r="D385" s="353" t="s">
        <v>2246</v>
      </c>
      <c r="E385" s="353" t="s">
        <v>198</v>
      </c>
    </row>
    <row r="386" spans="1:5" s="252" customFormat="1" ht="25.5" x14ac:dyDescent="0.2">
      <c r="A386" s="354">
        <v>68.099999999999994</v>
      </c>
      <c r="B386" s="3" t="s">
        <v>1663</v>
      </c>
      <c r="C386" s="353" t="s">
        <v>2284</v>
      </c>
      <c r="D386" s="353" t="s">
        <v>1314</v>
      </c>
      <c r="E386" s="353" t="s">
        <v>198</v>
      </c>
    </row>
    <row r="387" spans="1:5" s="252" customFormat="1" ht="25.5" x14ac:dyDescent="0.2">
      <c r="A387" s="354">
        <v>68.2</v>
      </c>
      <c r="B387" s="3" t="s">
        <v>1664</v>
      </c>
      <c r="C387" s="353" t="s">
        <v>2284</v>
      </c>
      <c r="D387" s="353" t="s">
        <v>1314</v>
      </c>
      <c r="E387" s="353" t="s">
        <v>198</v>
      </c>
    </row>
    <row r="388" spans="1:5" s="252" customFormat="1" ht="25.5" x14ac:dyDescent="0.2">
      <c r="A388" s="354">
        <v>68.3</v>
      </c>
      <c r="B388" s="3" t="s">
        <v>1665</v>
      </c>
      <c r="C388" s="353" t="s">
        <v>2284</v>
      </c>
      <c r="D388" s="353" t="s">
        <v>1314</v>
      </c>
      <c r="E388" s="353" t="s">
        <v>198</v>
      </c>
    </row>
    <row r="389" spans="1:5" s="252" customFormat="1" ht="38.25" x14ac:dyDescent="0.2">
      <c r="A389" s="354">
        <v>68.400000000000006</v>
      </c>
      <c r="B389" s="3" t="s">
        <v>1666</v>
      </c>
      <c r="C389" s="353" t="s">
        <v>2284</v>
      </c>
      <c r="D389" s="353" t="s">
        <v>1314</v>
      </c>
      <c r="E389" s="353" t="s">
        <v>198</v>
      </c>
    </row>
    <row r="390" spans="1:5" s="252" customFormat="1" ht="51" x14ac:dyDescent="0.2">
      <c r="A390" s="354">
        <v>69</v>
      </c>
      <c r="B390" s="3" t="s">
        <v>1403</v>
      </c>
      <c r="C390" s="353" t="s">
        <v>2284</v>
      </c>
      <c r="D390" s="353" t="s">
        <v>1314</v>
      </c>
      <c r="E390" s="353" t="s">
        <v>198</v>
      </c>
    </row>
    <row r="391" spans="1:5" s="252" customFormat="1" ht="38.25" x14ac:dyDescent="0.2">
      <c r="A391" s="354">
        <v>69.099999999999994</v>
      </c>
      <c r="B391" s="3" t="s">
        <v>1667</v>
      </c>
      <c r="C391" s="353" t="s">
        <v>1787</v>
      </c>
      <c r="D391" s="353" t="s">
        <v>2245</v>
      </c>
      <c r="E391" s="353" t="s">
        <v>1405</v>
      </c>
    </row>
    <row r="392" spans="1:5" s="252" customFormat="1" ht="63.75" x14ac:dyDescent="0.2">
      <c r="A392" s="354">
        <v>70</v>
      </c>
      <c r="B392" s="3" t="s">
        <v>1835</v>
      </c>
      <c r="C392" s="353" t="s">
        <v>2284</v>
      </c>
      <c r="D392" s="353" t="s">
        <v>2244</v>
      </c>
      <c r="E392" s="353" t="s">
        <v>198</v>
      </c>
    </row>
    <row r="393" spans="1:5" s="252" customFormat="1" ht="89.25" x14ac:dyDescent="0.2">
      <c r="A393" s="354">
        <v>70.099999999999994</v>
      </c>
      <c r="B393" s="3" t="s">
        <v>1836</v>
      </c>
      <c r="C393" s="353" t="s">
        <v>2403</v>
      </c>
      <c r="D393" s="353" t="s">
        <v>2244</v>
      </c>
      <c r="E393" s="353" t="s">
        <v>1407</v>
      </c>
    </row>
    <row r="394" spans="1:5" s="252" customFormat="1" ht="38.25" x14ac:dyDescent="0.2">
      <c r="A394" s="354">
        <v>71</v>
      </c>
      <c r="B394" s="3" t="s">
        <v>1668</v>
      </c>
      <c r="C394" s="353" t="s">
        <v>2284</v>
      </c>
      <c r="D394" s="353" t="s">
        <v>1314</v>
      </c>
      <c r="E394" s="353" t="s">
        <v>198</v>
      </c>
    </row>
    <row r="395" spans="1:5" s="252" customFormat="1" ht="25.5" x14ac:dyDescent="0.2">
      <c r="A395" s="354">
        <v>71.099999999999994</v>
      </c>
      <c r="B395" s="3" t="s">
        <v>1669</v>
      </c>
      <c r="C395" s="353" t="s">
        <v>2284</v>
      </c>
      <c r="D395" s="353" t="s">
        <v>1314</v>
      </c>
      <c r="E395" s="353" t="s">
        <v>198</v>
      </c>
    </row>
    <row r="396" spans="1:5" s="252" customFormat="1" ht="51" x14ac:dyDescent="0.2">
      <c r="A396" s="354">
        <v>71.2</v>
      </c>
      <c r="B396" s="3" t="s">
        <v>1408</v>
      </c>
      <c r="C396" s="353" t="s">
        <v>2404</v>
      </c>
      <c r="D396" s="353" t="s">
        <v>2405</v>
      </c>
      <c r="E396" s="353" t="s">
        <v>2406</v>
      </c>
    </row>
    <row r="397" spans="1:5" s="252" customFormat="1" ht="38.25" x14ac:dyDescent="0.2">
      <c r="A397" s="354">
        <v>71.3</v>
      </c>
      <c r="B397" s="3" t="s">
        <v>1670</v>
      </c>
      <c r="C397" s="353" t="s">
        <v>1410</v>
      </c>
      <c r="D397" s="353" t="s">
        <v>2232</v>
      </c>
      <c r="E397" s="353" t="s">
        <v>1788</v>
      </c>
    </row>
    <row r="398" spans="1:5" s="252" customFormat="1" ht="25.5" x14ac:dyDescent="0.2">
      <c r="A398" s="354">
        <v>71.400000000000006</v>
      </c>
      <c r="B398" s="3" t="s">
        <v>1671</v>
      </c>
      <c r="C398" s="353" t="s">
        <v>2284</v>
      </c>
      <c r="D398" s="353" t="s">
        <v>2232</v>
      </c>
      <c r="E398" s="353" t="s">
        <v>198</v>
      </c>
    </row>
    <row r="399" spans="1:5" s="252" customFormat="1" ht="38.25" x14ac:dyDescent="0.2">
      <c r="A399" s="354">
        <v>72</v>
      </c>
      <c r="B399" s="3" t="s">
        <v>1672</v>
      </c>
      <c r="C399" s="353" t="s">
        <v>2284</v>
      </c>
      <c r="D399" s="353" t="s">
        <v>2232</v>
      </c>
      <c r="E399" s="353" t="s">
        <v>198</v>
      </c>
    </row>
    <row r="400" spans="1:5" s="252" customFormat="1" ht="153" x14ac:dyDescent="0.2">
      <c r="A400" s="354">
        <v>72.099999999999994</v>
      </c>
      <c r="B400" s="3" t="s">
        <v>1840</v>
      </c>
      <c r="C400" s="353" t="s">
        <v>2284</v>
      </c>
      <c r="D400" s="353" t="s">
        <v>1314</v>
      </c>
      <c r="E400" s="353" t="s">
        <v>198</v>
      </c>
    </row>
    <row r="401" spans="1:5" s="252" customFormat="1" ht="25.5" x14ac:dyDescent="0.2">
      <c r="A401" s="354">
        <v>72.2</v>
      </c>
      <c r="B401" s="3" t="s">
        <v>1673</v>
      </c>
      <c r="C401" s="353" t="s">
        <v>2284</v>
      </c>
      <c r="D401" s="353" t="s">
        <v>1314</v>
      </c>
      <c r="E401" s="353" t="s">
        <v>198</v>
      </c>
    </row>
    <row r="402" spans="1:5" s="252" customFormat="1" ht="25.5" x14ac:dyDescent="0.2">
      <c r="A402" s="354">
        <v>72.3</v>
      </c>
      <c r="B402" s="3" t="s">
        <v>1674</v>
      </c>
      <c r="C402" s="353" t="s">
        <v>1413</v>
      </c>
      <c r="D402" s="353" t="s">
        <v>1314</v>
      </c>
      <c r="E402" s="353" t="s">
        <v>198</v>
      </c>
    </row>
    <row r="403" spans="1:5" s="252" customFormat="1" ht="25.5" x14ac:dyDescent="0.2">
      <c r="A403" s="354">
        <v>72.400000000000006</v>
      </c>
      <c r="B403" s="3" t="s">
        <v>1414</v>
      </c>
      <c r="C403" s="353" t="s">
        <v>1800</v>
      </c>
      <c r="D403" s="353" t="s">
        <v>2452</v>
      </c>
      <c r="E403" s="353" t="s">
        <v>970</v>
      </c>
    </row>
    <row r="404" spans="1:5" s="252" customFormat="1" ht="25.5" x14ac:dyDescent="0.2">
      <c r="A404" s="354">
        <v>72.5</v>
      </c>
      <c r="B404" s="3" t="s">
        <v>1416</v>
      </c>
      <c r="C404" s="353" t="s">
        <v>1800</v>
      </c>
      <c r="D404" s="353" t="s">
        <v>2452</v>
      </c>
      <c r="E404" s="353" t="s">
        <v>970</v>
      </c>
    </row>
    <row r="405" spans="1:5" s="252" customFormat="1" ht="25.5" x14ac:dyDescent="0.2">
      <c r="A405" s="354">
        <v>72.599999999999994</v>
      </c>
      <c r="B405" s="3" t="s">
        <v>1418</v>
      </c>
      <c r="C405" s="353" t="s">
        <v>1800</v>
      </c>
      <c r="D405" s="353" t="s">
        <v>2452</v>
      </c>
      <c r="E405" s="353" t="s">
        <v>970</v>
      </c>
    </row>
    <row r="406" spans="1:5" s="252" customFormat="1" ht="25.5" x14ac:dyDescent="0.2">
      <c r="A406" s="354">
        <v>72.7</v>
      </c>
      <c r="B406" s="3" t="s">
        <v>1420</v>
      </c>
      <c r="C406" s="353" t="s">
        <v>970</v>
      </c>
      <c r="D406" s="353" t="s">
        <v>2452</v>
      </c>
      <c r="E406" s="353" t="s">
        <v>970</v>
      </c>
    </row>
    <row r="407" spans="1:5" s="252" customFormat="1" ht="63.75" x14ac:dyDescent="0.2">
      <c r="A407" s="354">
        <v>73</v>
      </c>
      <c r="B407" s="3" t="s">
        <v>1422</v>
      </c>
      <c r="C407" s="353" t="s">
        <v>2284</v>
      </c>
      <c r="D407" s="353" t="s">
        <v>1314</v>
      </c>
      <c r="E407" s="353" t="s">
        <v>198</v>
      </c>
    </row>
    <row r="408" spans="1:5" s="252" customFormat="1" ht="25.5" x14ac:dyDescent="0.2">
      <c r="A408" s="354">
        <v>74</v>
      </c>
      <c r="B408" s="3" t="s">
        <v>1675</v>
      </c>
      <c r="C408" s="353" t="s">
        <v>2284</v>
      </c>
      <c r="D408" s="353" t="s">
        <v>1314</v>
      </c>
      <c r="E408" s="353" t="s">
        <v>198</v>
      </c>
    </row>
    <row r="409" spans="1:5" s="252" customFormat="1" ht="38.25" x14ac:dyDescent="0.2">
      <c r="A409" s="354">
        <v>75</v>
      </c>
      <c r="B409" s="3" t="s">
        <v>1676</v>
      </c>
      <c r="C409" s="353" t="s">
        <v>2284</v>
      </c>
      <c r="D409" s="353" t="s">
        <v>2243</v>
      </c>
      <c r="E409" s="353" t="s">
        <v>198</v>
      </c>
    </row>
    <row r="410" spans="1:5" s="252" customFormat="1" ht="38.25" x14ac:dyDescent="0.2">
      <c r="A410" s="354">
        <v>75.099999999999994</v>
      </c>
      <c r="B410" s="3" t="s">
        <v>1677</v>
      </c>
      <c r="C410" s="353" t="s">
        <v>2407</v>
      </c>
      <c r="D410" s="353" t="s">
        <v>2243</v>
      </c>
      <c r="E410" s="353" t="s">
        <v>1789</v>
      </c>
    </row>
    <row r="411" spans="1:5" s="252" customFormat="1" ht="25.5" x14ac:dyDescent="0.2">
      <c r="A411" s="354">
        <v>76</v>
      </c>
      <c r="B411" s="3" t="s">
        <v>1678</v>
      </c>
      <c r="C411" s="353"/>
      <c r="D411" s="353"/>
      <c r="E411" s="353" t="s">
        <v>408</v>
      </c>
    </row>
    <row r="412" spans="1:5" s="252" customFormat="1" ht="25.5" x14ac:dyDescent="0.2">
      <c r="A412" s="354">
        <v>76.099999999999994</v>
      </c>
      <c r="B412" s="3" t="s">
        <v>1679</v>
      </c>
      <c r="C412" s="353" t="s">
        <v>2228</v>
      </c>
      <c r="D412" s="362" t="s">
        <v>2260</v>
      </c>
      <c r="E412" s="353" t="s">
        <v>408</v>
      </c>
    </row>
    <row r="413" spans="1:5" s="252" customFormat="1" ht="38.25" x14ac:dyDescent="0.2">
      <c r="A413" s="354">
        <v>76.2</v>
      </c>
      <c r="B413" s="3" t="s">
        <v>1426</v>
      </c>
      <c r="C413" s="353" t="s">
        <v>2228</v>
      </c>
      <c r="D413" s="353"/>
      <c r="E413" s="353" t="s">
        <v>408</v>
      </c>
    </row>
    <row r="414" spans="1:5" s="252" customFormat="1" ht="25.5" x14ac:dyDescent="0.2">
      <c r="A414" s="354">
        <v>76.3</v>
      </c>
      <c r="B414" s="3" t="s">
        <v>1428</v>
      </c>
      <c r="C414" s="353" t="s">
        <v>2228</v>
      </c>
      <c r="D414" s="353"/>
      <c r="E414" s="353" t="s">
        <v>408</v>
      </c>
    </row>
    <row r="415" spans="1:5" s="252" customFormat="1" ht="25.5" x14ac:dyDescent="0.2">
      <c r="A415" s="354">
        <v>77</v>
      </c>
      <c r="B415" s="3" t="s">
        <v>1680</v>
      </c>
      <c r="C415" s="353"/>
      <c r="D415" s="353" t="s">
        <v>1314</v>
      </c>
      <c r="E415" s="353" t="s">
        <v>198</v>
      </c>
    </row>
    <row r="416" spans="1:5" s="252" customFormat="1" ht="25.5" x14ac:dyDescent="0.2">
      <c r="A416" s="354">
        <v>78</v>
      </c>
      <c r="B416" s="3" t="s">
        <v>1681</v>
      </c>
      <c r="C416" s="353"/>
      <c r="D416" s="353" t="s">
        <v>1314</v>
      </c>
      <c r="E416" s="353" t="s">
        <v>198</v>
      </c>
    </row>
    <row r="417" spans="1:5" s="252" customFormat="1" ht="63.75" x14ac:dyDescent="0.2">
      <c r="A417" s="354">
        <v>78.099999999999994</v>
      </c>
      <c r="B417" s="3" t="s">
        <v>1429</v>
      </c>
      <c r="C417" s="353"/>
      <c r="D417" s="353" t="s">
        <v>2285</v>
      </c>
      <c r="E417" s="353" t="s">
        <v>378</v>
      </c>
    </row>
    <row r="418" spans="1:5" s="252" customFormat="1" ht="63.75" x14ac:dyDescent="0.2">
      <c r="A418" s="354">
        <v>78.2</v>
      </c>
      <c r="B418" s="3" t="s">
        <v>1682</v>
      </c>
      <c r="C418" s="353"/>
      <c r="D418" s="353" t="s">
        <v>2285</v>
      </c>
      <c r="E418" s="353" t="s">
        <v>378</v>
      </c>
    </row>
    <row r="419" spans="1:5" s="252" customFormat="1" ht="63.75" x14ac:dyDescent="0.2">
      <c r="A419" s="354">
        <v>78.3</v>
      </c>
      <c r="B419" s="3" t="s">
        <v>1431</v>
      </c>
      <c r="C419" s="353" t="s">
        <v>2286</v>
      </c>
      <c r="D419" s="353" t="s">
        <v>2285</v>
      </c>
      <c r="E419" s="353" t="s">
        <v>378</v>
      </c>
    </row>
    <row r="420" spans="1:5" s="252" customFormat="1" ht="63.75" x14ac:dyDescent="0.2">
      <c r="A420" s="354">
        <v>78.400000000000006</v>
      </c>
      <c r="B420" s="3" t="s">
        <v>1683</v>
      </c>
      <c r="C420" s="353"/>
      <c r="D420" s="353" t="s">
        <v>2285</v>
      </c>
      <c r="E420" s="353" t="s">
        <v>378</v>
      </c>
    </row>
    <row r="421" spans="1:5" s="252" customFormat="1" ht="63.75" x14ac:dyDescent="0.2">
      <c r="A421" s="354">
        <v>78.5</v>
      </c>
      <c r="B421" s="3" t="s">
        <v>1432</v>
      </c>
      <c r="C421" s="353"/>
      <c r="D421" s="353" t="s">
        <v>2285</v>
      </c>
      <c r="E421" s="353" t="s">
        <v>378</v>
      </c>
    </row>
    <row r="422" spans="1:5" s="252" customFormat="1" ht="63.75" x14ac:dyDescent="0.2">
      <c r="A422" s="354">
        <v>79</v>
      </c>
      <c r="B422" s="3" t="s">
        <v>1684</v>
      </c>
      <c r="C422" s="353" t="s">
        <v>383</v>
      </c>
      <c r="D422" s="353" t="s">
        <v>1756</v>
      </c>
      <c r="E422" s="353" t="s">
        <v>378</v>
      </c>
    </row>
    <row r="423" spans="1:5" s="252" customFormat="1" ht="25.5" x14ac:dyDescent="0.2">
      <c r="A423" s="354">
        <v>79.099999999999994</v>
      </c>
      <c r="B423" s="3" t="s">
        <v>1685</v>
      </c>
      <c r="C423" s="353" t="s">
        <v>2284</v>
      </c>
      <c r="D423" s="353" t="s">
        <v>1314</v>
      </c>
      <c r="E423" s="353" t="s">
        <v>198</v>
      </c>
    </row>
    <row r="424" spans="1:5" s="252" customFormat="1" ht="76.5" x14ac:dyDescent="0.2">
      <c r="A424" s="354">
        <v>79.2</v>
      </c>
      <c r="B424" s="3" t="s">
        <v>1686</v>
      </c>
      <c r="C424" s="353" t="s">
        <v>381</v>
      </c>
      <c r="D424" s="353" t="s">
        <v>1790</v>
      </c>
      <c r="E424" s="353" t="s">
        <v>408</v>
      </c>
    </row>
    <row r="425" spans="1:5" s="252" customFormat="1" ht="51" x14ac:dyDescent="0.2">
      <c r="A425" s="354">
        <v>80</v>
      </c>
      <c r="B425" s="3" t="s">
        <v>1687</v>
      </c>
      <c r="C425" s="353" t="s">
        <v>2283</v>
      </c>
      <c r="D425" s="353" t="s">
        <v>2144</v>
      </c>
      <c r="E425" s="353" t="s">
        <v>378</v>
      </c>
    </row>
    <row r="426" spans="1:5" s="252" customFormat="1" ht="76.5" x14ac:dyDescent="0.2">
      <c r="A426" s="354">
        <v>80.099999999999994</v>
      </c>
      <c r="B426" s="3" t="s">
        <v>1688</v>
      </c>
      <c r="C426" s="353" t="s">
        <v>2283</v>
      </c>
      <c r="D426" s="353" t="s">
        <v>2453</v>
      </c>
      <c r="E426" s="353" t="s">
        <v>378</v>
      </c>
    </row>
    <row r="427" spans="1:5" s="252" customFormat="1" ht="76.5" x14ac:dyDescent="0.2">
      <c r="A427" s="354">
        <v>80.2</v>
      </c>
      <c r="B427" s="3" t="s">
        <v>2146</v>
      </c>
      <c r="C427" s="353" t="s">
        <v>2283</v>
      </c>
      <c r="D427" s="353" t="s">
        <v>2453</v>
      </c>
      <c r="E427" s="353" t="s">
        <v>378</v>
      </c>
    </row>
    <row r="428" spans="1:5" s="252" customFormat="1" ht="76.5" x14ac:dyDescent="0.2">
      <c r="A428" s="354">
        <v>80.3</v>
      </c>
      <c r="B428" s="3" t="s">
        <v>2147</v>
      </c>
      <c r="C428" s="353" t="s">
        <v>388</v>
      </c>
      <c r="D428" s="353" t="s">
        <v>2453</v>
      </c>
      <c r="E428" s="353" t="s">
        <v>378</v>
      </c>
    </row>
    <row r="429" spans="1:5" s="252" customFormat="1" ht="63.75" x14ac:dyDescent="0.2">
      <c r="A429" s="354">
        <v>81</v>
      </c>
      <c r="B429" s="3" t="s">
        <v>1434</v>
      </c>
      <c r="C429" s="353" t="s">
        <v>393</v>
      </c>
      <c r="D429" s="353" t="s">
        <v>1791</v>
      </c>
      <c r="E429" s="353" t="s">
        <v>408</v>
      </c>
    </row>
    <row r="430" spans="1:5" s="252" customFormat="1" ht="51" x14ac:dyDescent="0.2">
      <c r="A430" s="354">
        <v>82</v>
      </c>
      <c r="B430" s="3" t="s">
        <v>2148</v>
      </c>
      <c r="C430" s="353" t="s">
        <v>2283</v>
      </c>
      <c r="D430" s="353" t="s">
        <v>2145</v>
      </c>
      <c r="E430" s="353" t="s">
        <v>378</v>
      </c>
    </row>
    <row r="431" spans="1:5" s="252" customFormat="1" ht="38.25" x14ac:dyDescent="0.2">
      <c r="A431" s="354">
        <v>82.1</v>
      </c>
      <c r="B431" s="3" t="s">
        <v>2149</v>
      </c>
      <c r="C431" s="353" t="s">
        <v>2283</v>
      </c>
      <c r="D431" s="353" t="s">
        <v>2132</v>
      </c>
      <c r="E431" s="353" t="s">
        <v>378</v>
      </c>
    </row>
    <row r="432" spans="1:5" s="252" customFormat="1" ht="51" x14ac:dyDescent="0.2">
      <c r="A432" s="354">
        <v>82.2</v>
      </c>
      <c r="B432" s="3" t="s">
        <v>2150</v>
      </c>
      <c r="C432" s="353" t="s">
        <v>2283</v>
      </c>
      <c r="D432" s="353" t="s">
        <v>2132</v>
      </c>
      <c r="E432" s="353" t="s">
        <v>378</v>
      </c>
    </row>
    <row r="433" spans="1:5" s="252" customFormat="1" ht="38.25" x14ac:dyDescent="0.2">
      <c r="A433" s="354">
        <v>83</v>
      </c>
      <c r="B433" s="3" t="s">
        <v>1689</v>
      </c>
      <c r="C433" s="353" t="s">
        <v>2283</v>
      </c>
      <c r="D433" s="353" t="s">
        <v>2132</v>
      </c>
      <c r="E433" s="353" t="s">
        <v>378</v>
      </c>
    </row>
    <row r="434" spans="1:5" s="252" customFormat="1" ht="51" x14ac:dyDescent="0.2">
      <c r="A434" s="354">
        <v>83.1</v>
      </c>
      <c r="B434" s="3" t="s">
        <v>1690</v>
      </c>
      <c r="C434" s="353" t="s">
        <v>2283</v>
      </c>
      <c r="D434" s="353" t="s">
        <v>2132</v>
      </c>
      <c r="E434" s="353" t="s">
        <v>378</v>
      </c>
    </row>
    <row r="435" spans="1:5" s="252" customFormat="1" ht="51" x14ac:dyDescent="0.2">
      <c r="A435" s="354">
        <v>83.2</v>
      </c>
      <c r="B435" s="3" t="s">
        <v>1691</v>
      </c>
      <c r="C435" s="353" t="s">
        <v>2283</v>
      </c>
      <c r="D435" s="353" t="s">
        <v>2132</v>
      </c>
      <c r="E435" s="353" t="s">
        <v>378</v>
      </c>
    </row>
    <row r="436" spans="1:5" s="252" customFormat="1" ht="38.25" x14ac:dyDescent="0.2">
      <c r="A436" s="354">
        <v>84</v>
      </c>
      <c r="B436" s="3" t="s">
        <v>2157</v>
      </c>
      <c r="C436" s="353" t="s">
        <v>2283</v>
      </c>
      <c r="D436" s="353" t="s">
        <v>2132</v>
      </c>
      <c r="E436" s="353" t="s">
        <v>378</v>
      </c>
    </row>
    <row r="437" spans="1:5" s="252" customFormat="1" ht="51" x14ac:dyDescent="0.2">
      <c r="A437" s="354">
        <v>84.1</v>
      </c>
      <c r="B437" s="3" t="s">
        <v>2156</v>
      </c>
      <c r="C437" s="353" t="s">
        <v>2283</v>
      </c>
      <c r="D437" s="353" t="s">
        <v>2132</v>
      </c>
      <c r="E437" s="353" t="s">
        <v>378</v>
      </c>
    </row>
    <row r="438" spans="1:5" s="252" customFormat="1" ht="38.25" x14ac:dyDescent="0.2">
      <c r="A438" s="354">
        <v>84.2</v>
      </c>
      <c r="B438" s="3" t="s">
        <v>2155</v>
      </c>
      <c r="C438" s="353" t="s">
        <v>2283</v>
      </c>
      <c r="D438" s="353" t="s">
        <v>2132</v>
      </c>
      <c r="E438" s="353" t="s">
        <v>378</v>
      </c>
    </row>
    <row r="439" spans="1:5" s="252" customFormat="1" ht="63.75" x14ac:dyDescent="0.2">
      <c r="A439" s="354">
        <v>84.3</v>
      </c>
      <c r="B439" s="3" t="s">
        <v>2158</v>
      </c>
      <c r="C439" s="353" t="s">
        <v>2283</v>
      </c>
      <c r="D439" s="353" t="s">
        <v>2132</v>
      </c>
      <c r="E439" s="353" t="s">
        <v>378</v>
      </c>
    </row>
    <row r="440" spans="1:5" s="252" customFormat="1" ht="63.75" x14ac:dyDescent="0.2">
      <c r="A440" s="354">
        <v>84.4</v>
      </c>
      <c r="B440" s="3" t="s">
        <v>2159</v>
      </c>
      <c r="C440" s="353" t="s">
        <v>2283</v>
      </c>
      <c r="D440" s="353" t="s">
        <v>2132</v>
      </c>
      <c r="E440" s="353" t="s">
        <v>378</v>
      </c>
    </row>
    <row r="441" spans="1:5" s="252" customFormat="1" ht="63.75" x14ac:dyDescent="0.2">
      <c r="A441" s="354">
        <v>84.5</v>
      </c>
      <c r="B441" s="3" t="s">
        <v>2160</v>
      </c>
      <c r="C441" s="353" t="s">
        <v>2283</v>
      </c>
      <c r="D441" s="353" t="s">
        <v>2132</v>
      </c>
      <c r="E441" s="353" t="s">
        <v>378</v>
      </c>
    </row>
    <row r="442" spans="1:5" s="252" customFormat="1" ht="38.25" x14ac:dyDescent="0.2">
      <c r="A442" s="354">
        <v>84.6</v>
      </c>
      <c r="B442" s="3" t="s">
        <v>1692</v>
      </c>
      <c r="C442" s="353" t="s">
        <v>1792</v>
      </c>
      <c r="D442" s="353" t="s">
        <v>1440</v>
      </c>
      <c r="E442" s="353" t="s">
        <v>378</v>
      </c>
    </row>
    <row r="443" spans="1:5" s="252" customFormat="1" ht="63.75" x14ac:dyDescent="0.2">
      <c r="A443" s="354">
        <v>85</v>
      </c>
      <c r="B443" s="3" t="s">
        <v>1693</v>
      </c>
      <c r="C443" s="353" t="s">
        <v>383</v>
      </c>
      <c r="D443" s="353" t="s">
        <v>1756</v>
      </c>
      <c r="E443" s="353" t="s">
        <v>378</v>
      </c>
    </row>
    <row r="444" spans="1:5" s="252" customFormat="1" ht="51" x14ac:dyDescent="0.2">
      <c r="A444" s="354">
        <v>85.1</v>
      </c>
      <c r="B444" s="3" t="s">
        <v>1441</v>
      </c>
      <c r="C444" s="353" t="s">
        <v>1443</v>
      </c>
      <c r="D444" s="353" t="s">
        <v>1793</v>
      </c>
      <c r="E444" s="353" t="s">
        <v>408</v>
      </c>
    </row>
    <row r="445" spans="1:5" s="252" customFormat="1" ht="25.5" x14ac:dyDescent="0.2">
      <c r="A445" s="354">
        <v>85.2</v>
      </c>
      <c r="B445" s="3" t="s">
        <v>2431</v>
      </c>
      <c r="C445" s="353" t="s">
        <v>1794</v>
      </c>
      <c r="D445" s="353" t="s">
        <v>1445</v>
      </c>
      <c r="E445" s="353" t="s">
        <v>1446</v>
      </c>
    </row>
    <row r="446" spans="1:5" s="252" customFormat="1" ht="38.25" x14ac:dyDescent="0.2">
      <c r="A446" s="354">
        <v>85.3</v>
      </c>
      <c r="B446" s="3" t="s">
        <v>1447</v>
      </c>
      <c r="C446" s="353" t="s">
        <v>1448</v>
      </c>
      <c r="D446" s="353" t="s">
        <v>1795</v>
      </c>
      <c r="E446" s="353" t="s">
        <v>408</v>
      </c>
    </row>
    <row r="447" spans="1:5" s="252" customFormat="1" x14ac:dyDescent="0.2">
      <c r="A447" s="354">
        <v>85.4</v>
      </c>
      <c r="B447" s="3" t="s">
        <v>1449</v>
      </c>
      <c r="C447" s="353" t="s">
        <v>198</v>
      </c>
      <c r="D447" s="353" t="s">
        <v>1451</v>
      </c>
      <c r="E447" s="353" t="s">
        <v>408</v>
      </c>
    </row>
    <row r="448" spans="1:5" s="252" customFormat="1" ht="25.5" x14ac:dyDescent="0.2">
      <c r="A448" s="354">
        <v>85.5</v>
      </c>
      <c r="B448" s="3" t="s">
        <v>1452</v>
      </c>
      <c r="C448" s="353" t="s">
        <v>198</v>
      </c>
      <c r="D448" s="353" t="s">
        <v>1453</v>
      </c>
      <c r="E448" s="353" t="s">
        <v>408</v>
      </c>
    </row>
    <row r="449" spans="1:5" s="252" customFormat="1" x14ac:dyDescent="0.2">
      <c r="A449" s="354">
        <v>85.6</v>
      </c>
      <c r="B449" s="3" t="s">
        <v>1454</v>
      </c>
      <c r="C449" s="353" t="s">
        <v>198</v>
      </c>
      <c r="D449" s="353" t="s">
        <v>1453</v>
      </c>
      <c r="E449" s="353" t="s">
        <v>408</v>
      </c>
    </row>
    <row r="450" spans="1:5" s="252" customFormat="1" ht="25.5" x14ac:dyDescent="0.2">
      <c r="A450" s="354">
        <v>85.7</v>
      </c>
      <c r="B450" s="3" t="s">
        <v>1455</v>
      </c>
      <c r="C450" s="353" t="s">
        <v>1796</v>
      </c>
      <c r="D450" s="353" t="s">
        <v>2261</v>
      </c>
      <c r="E450" s="353" t="s">
        <v>408</v>
      </c>
    </row>
    <row r="451" spans="1:5" s="252" customFormat="1" ht="25.5" x14ac:dyDescent="0.2">
      <c r="A451" s="354">
        <v>85.8</v>
      </c>
      <c r="B451" s="3" t="s">
        <v>1456</v>
      </c>
      <c r="C451" s="353" t="s">
        <v>1796</v>
      </c>
      <c r="D451" s="353" t="s">
        <v>2261</v>
      </c>
      <c r="E451" s="353" t="s">
        <v>408</v>
      </c>
    </row>
    <row r="452" spans="1:5" s="252" customFormat="1" ht="25.5" x14ac:dyDescent="0.2">
      <c r="A452" s="354">
        <v>85.9</v>
      </c>
      <c r="B452" s="3" t="s">
        <v>1457</v>
      </c>
      <c r="C452" s="3" t="s">
        <v>2228</v>
      </c>
      <c r="D452" s="353" t="s">
        <v>2261</v>
      </c>
      <c r="E452" s="353" t="s">
        <v>408</v>
      </c>
    </row>
    <row r="453" spans="1:5" s="252" customFormat="1" ht="89.25" x14ac:dyDescent="0.2">
      <c r="A453" s="354">
        <v>85.91</v>
      </c>
      <c r="B453" s="3" t="s">
        <v>1694</v>
      </c>
      <c r="C453" s="353" t="s">
        <v>198</v>
      </c>
      <c r="D453" s="3" t="s">
        <v>2340</v>
      </c>
      <c r="E453" s="353" t="s">
        <v>198</v>
      </c>
    </row>
    <row r="454" spans="1:5" s="252" customFormat="1" ht="76.5" x14ac:dyDescent="0.2">
      <c r="A454" s="354">
        <v>85.92</v>
      </c>
      <c r="B454" s="3" t="s">
        <v>1695</v>
      </c>
      <c r="C454" s="353" t="s">
        <v>397</v>
      </c>
      <c r="D454" s="3" t="s">
        <v>2340</v>
      </c>
      <c r="E454" s="353" t="s">
        <v>408</v>
      </c>
    </row>
    <row r="455" spans="1:5" s="252" customFormat="1" ht="51" x14ac:dyDescent="0.2">
      <c r="A455" s="354">
        <v>85.93</v>
      </c>
      <c r="B455" s="3" t="s">
        <v>1696</v>
      </c>
      <c r="C455" s="353" t="s">
        <v>1461</v>
      </c>
      <c r="D455" s="353" t="s">
        <v>2341</v>
      </c>
      <c r="E455" s="353" t="s">
        <v>1462</v>
      </c>
    </row>
    <row r="456" spans="1:5" s="252" customFormat="1" ht="51" x14ac:dyDescent="0.2">
      <c r="A456" s="354">
        <v>86</v>
      </c>
      <c r="B456" s="3" t="s">
        <v>1697</v>
      </c>
      <c r="C456" s="353" t="s">
        <v>389</v>
      </c>
      <c r="D456" s="353" t="s">
        <v>2166</v>
      </c>
      <c r="E456" s="353" t="s">
        <v>408</v>
      </c>
    </row>
    <row r="457" spans="1:5" s="252" customFormat="1" ht="51" x14ac:dyDescent="0.2">
      <c r="A457" s="354">
        <v>86.1</v>
      </c>
      <c r="B457" s="3" t="s">
        <v>1698</v>
      </c>
      <c r="C457" s="353" t="s">
        <v>1797</v>
      </c>
      <c r="D457" s="353" t="s">
        <v>2166</v>
      </c>
      <c r="E457" s="353" t="s">
        <v>408</v>
      </c>
    </row>
    <row r="458" spans="1:5" s="252" customFormat="1" ht="51" x14ac:dyDescent="0.2">
      <c r="A458" s="354">
        <v>86.2</v>
      </c>
      <c r="B458" s="3" t="s">
        <v>1463</v>
      </c>
      <c r="C458" s="353" t="s">
        <v>2270</v>
      </c>
      <c r="D458" s="353" t="s">
        <v>2268</v>
      </c>
      <c r="E458" s="353" t="s">
        <v>1050</v>
      </c>
    </row>
    <row r="459" spans="1:5" s="252" customFormat="1" ht="25.5" x14ac:dyDescent="0.2">
      <c r="A459" s="354">
        <v>86.3</v>
      </c>
      <c r="B459" s="3" t="s">
        <v>1464</v>
      </c>
      <c r="C459" s="353" t="s">
        <v>2270</v>
      </c>
      <c r="D459" s="353" t="s">
        <v>2268</v>
      </c>
      <c r="E459" s="353" t="s">
        <v>1050</v>
      </c>
    </row>
    <row r="460" spans="1:5" s="252" customFormat="1" ht="38.25" x14ac:dyDescent="0.2">
      <c r="A460" s="354">
        <v>87</v>
      </c>
      <c r="B460" s="3" t="s">
        <v>1465</v>
      </c>
      <c r="C460" s="353" t="s">
        <v>1467</v>
      </c>
      <c r="D460" s="353" t="s">
        <v>1846</v>
      </c>
      <c r="E460" s="353" t="s">
        <v>1466</v>
      </c>
    </row>
    <row r="461" spans="1:5" s="252" customFormat="1" ht="38.25" x14ac:dyDescent="0.2">
      <c r="A461" s="354">
        <v>87.1</v>
      </c>
      <c r="B461" s="3" t="s">
        <v>1699</v>
      </c>
      <c r="C461" s="353" t="s">
        <v>1467</v>
      </c>
      <c r="D461" s="353" t="s">
        <v>1846</v>
      </c>
      <c r="E461" s="353" t="s">
        <v>1026</v>
      </c>
    </row>
    <row r="462" spans="1:5" s="252" customFormat="1" ht="51" x14ac:dyDescent="0.2">
      <c r="A462" s="354">
        <v>87.2</v>
      </c>
      <c r="B462" s="3" t="s">
        <v>1700</v>
      </c>
      <c r="C462" s="353" t="s">
        <v>1467</v>
      </c>
      <c r="D462" s="353" t="s">
        <v>2408</v>
      </c>
      <c r="E462" s="353" t="s">
        <v>1468</v>
      </c>
    </row>
    <row r="463" spans="1:5" s="252" customFormat="1" ht="51" x14ac:dyDescent="0.2">
      <c r="A463" s="354">
        <v>88</v>
      </c>
      <c r="B463" s="3" t="s">
        <v>1469</v>
      </c>
      <c r="C463" s="353" t="s">
        <v>392</v>
      </c>
      <c r="D463" s="353" t="s">
        <v>2454</v>
      </c>
      <c r="E463" s="353" t="s">
        <v>408</v>
      </c>
    </row>
    <row r="464" spans="1:5" s="252" customFormat="1" ht="63.75" x14ac:dyDescent="0.2">
      <c r="A464" s="354">
        <v>88.1</v>
      </c>
      <c r="B464" s="3" t="s">
        <v>1471</v>
      </c>
      <c r="C464" s="353" t="s">
        <v>392</v>
      </c>
      <c r="D464" s="353" t="s">
        <v>2454</v>
      </c>
      <c r="E464" s="353" t="s">
        <v>408</v>
      </c>
    </row>
    <row r="465" spans="1:5" s="252" customFormat="1" ht="25.5" x14ac:dyDescent="0.2">
      <c r="A465" s="354">
        <v>89</v>
      </c>
      <c r="B465" s="3" t="s">
        <v>1472</v>
      </c>
      <c r="C465" s="353" t="s">
        <v>2303</v>
      </c>
      <c r="D465" s="353" t="s">
        <v>2339</v>
      </c>
      <c r="E465" s="353" t="s">
        <v>970</v>
      </c>
    </row>
    <row r="466" spans="1:5" s="252" customFormat="1" ht="25.5" x14ac:dyDescent="0.2">
      <c r="A466" s="354">
        <v>89.1</v>
      </c>
      <c r="B466" s="3" t="s">
        <v>1474</v>
      </c>
      <c r="C466" s="353" t="s">
        <v>2303</v>
      </c>
      <c r="D466" s="353" t="s">
        <v>2339</v>
      </c>
      <c r="E466" s="353" t="s">
        <v>970</v>
      </c>
    </row>
    <row r="467" spans="1:5" s="252" customFormat="1" ht="25.5" x14ac:dyDescent="0.2">
      <c r="A467" s="354">
        <v>90</v>
      </c>
      <c r="B467" s="3" t="s">
        <v>1701</v>
      </c>
      <c r="C467" s="353" t="s">
        <v>2409</v>
      </c>
      <c r="D467" s="353"/>
      <c r="E467" s="353" t="s">
        <v>408</v>
      </c>
    </row>
    <row r="468" spans="1:5" s="252" customFormat="1" ht="51" x14ac:dyDescent="0.2">
      <c r="A468" s="354">
        <v>90.1</v>
      </c>
      <c r="B468" s="3" t="s">
        <v>1475</v>
      </c>
      <c r="C468" s="353" t="s">
        <v>2253</v>
      </c>
      <c r="D468" s="353"/>
      <c r="E468" s="353" t="s">
        <v>408</v>
      </c>
    </row>
    <row r="469" spans="1:5" s="252" customFormat="1" ht="38.25" x14ac:dyDescent="0.2">
      <c r="A469" s="354">
        <v>90.2</v>
      </c>
      <c r="B469" s="3" t="s">
        <v>1702</v>
      </c>
      <c r="C469" s="353" t="s">
        <v>2254</v>
      </c>
      <c r="D469" s="353"/>
      <c r="E469" s="353" t="s">
        <v>408</v>
      </c>
    </row>
    <row r="470" spans="1:5" s="252" customFormat="1" ht="331.5" x14ac:dyDescent="0.2">
      <c r="A470" s="354">
        <v>91</v>
      </c>
      <c r="B470" s="3" t="s">
        <v>1478</v>
      </c>
      <c r="C470" s="353" t="s">
        <v>1479</v>
      </c>
      <c r="D470" s="353" t="s">
        <v>2344</v>
      </c>
      <c r="E470" s="353" t="s">
        <v>1480</v>
      </c>
    </row>
    <row r="471" spans="1:5" s="252" customFormat="1" ht="38.25" x14ac:dyDescent="0.2">
      <c r="A471" s="354">
        <v>91.1</v>
      </c>
      <c r="B471" s="3" t="s">
        <v>1703</v>
      </c>
      <c r="C471" s="353" t="s">
        <v>1482</v>
      </c>
      <c r="D471" s="353"/>
      <c r="E471" s="353" t="s">
        <v>408</v>
      </c>
    </row>
    <row r="472" spans="1:5" s="252" customFormat="1" ht="38.25" x14ac:dyDescent="0.2">
      <c r="A472" s="354">
        <v>91.2</v>
      </c>
      <c r="B472" s="3" t="s">
        <v>1704</v>
      </c>
      <c r="C472" s="353" t="s">
        <v>1482</v>
      </c>
      <c r="D472" s="353"/>
      <c r="E472" s="353" t="s">
        <v>408</v>
      </c>
    </row>
    <row r="473" spans="1:5" s="252" customFormat="1" ht="38.25" x14ac:dyDescent="0.2">
      <c r="A473" s="354">
        <v>91.3</v>
      </c>
      <c r="B473" s="3" t="s">
        <v>1705</v>
      </c>
      <c r="C473" s="353" t="s">
        <v>1482</v>
      </c>
      <c r="D473" s="353"/>
      <c r="E473" s="353" t="s">
        <v>408</v>
      </c>
    </row>
    <row r="474" spans="1:5" s="252" customFormat="1" ht="38.25" x14ac:dyDescent="0.2">
      <c r="A474" s="354">
        <v>91.4</v>
      </c>
      <c r="B474" s="3" t="s">
        <v>1706</v>
      </c>
      <c r="C474" s="353" t="s">
        <v>1482</v>
      </c>
      <c r="D474" s="353"/>
      <c r="E474" s="353" t="s">
        <v>408</v>
      </c>
    </row>
    <row r="475" spans="1:5" s="252" customFormat="1" ht="63.75" x14ac:dyDescent="0.2">
      <c r="A475" s="354">
        <v>91.5</v>
      </c>
      <c r="B475" s="3" t="s">
        <v>1484</v>
      </c>
      <c r="C475" s="353" t="s">
        <v>198</v>
      </c>
      <c r="D475" s="353" t="s">
        <v>2455</v>
      </c>
      <c r="E475" s="353" t="s">
        <v>198</v>
      </c>
    </row>
    <row r="476" spans="1:5" s="252" customFormat="1" ht="25.5" x14ac:dyDescent="0.2">
      <c r="A476" s="354">
        <v>92</v>
      </c>
      <c r="B476" s="3" t="s">
        <v>2347</v>
      </c>
      <c r="C476" s="353" t="s">
        <v>1486</v>
      </c>
      <c r="D476" s="353"/>
      <c r="E476" s="353" t="s">
        <v>1487</v>
      </c>
    </row>
    <row r="477" spans="1:5" s="252" customFormat="1" ht="38.25" x14ac:dyDescent="0.2">
      <c r="A477" s="354">
        <v>92.1</v>
      </c>
      <c r="B477" s="3" t="s">
        <v>1707</v>
      </c>
      <c r="C477" s="353" t="s">
        <v>1486</v>
      </c>
      <c r="D477" s="353"/>
      <c r="E477" s="353" t="s">
        <v>1487</v>
      </c>
    </row>
    <row r="478" spans="1:5" s="252" customFormat="1" ht="38.25" x14ac:dyDescent="0.2">
      <c r="A478" s="354">
        <v>93</v>
      </c>
      <c r="B478" s="3" t="s">
        <v>1488</v>
      </c>
      <c r="C478" s="353" t="s">
        <v>1489</v>
      </c>
      <c r="D478" s="353" t="s">
        <v>2342</v>
      </c>
      <c r="E478" s="353" t="s">
        <v>198</v>
      </c>
    </row>
    <row r="479" spans="1:5" s="252" customFormat="1" ht="25.5" x14ac:dyDescent="0.2">
      <c r="A479" s="354">
        <v>93.1</v>
      </c>
      <c r="B479" s="3" t="s">
        <v>1708</v>
      </c>
      <c r="C479" s="353" t="s">
        <v>1489</v>
      </c>
      <c r="D479" s="353" t="s">
        <v>1490</v>
      </c>
      <c r="E479" s="353" t="s">
        <v>198</v>
      </c>
    </row>
    <row r="480" spans="1:5" s="252" customFormat="1" ht="25.5" x14ac:dyDescent="0.2">
      <c r="A480" s="354">
        <v>93.2</v>
      </c>
      <c r="B480" s="3" t="s">
        <v>1709</v>
      </c>
      <c r="C480" s="353" t="s">
        <v>2288</v>
      </c>
      <c r="D480" s="353" t="s">
        <v>1491</v>
      </c>
      <c r="E480" s="353" t="s">
        <v>198</v>
      </c>
    </row>
    <row r="481" spans="1:5" s="252" customFormat="1" ht="25.5" x14ac:dyDescent="0.2">
      <c r="A481" s="354">
        <v>93.3</v>
      </c>
      <c r="B481" s="3" t="s">
        <v>1710</v>
      </c>
      <c r="C481" s="353" t="s">
        <v>1489</v>
      </c>
      <c r="D481" s="353" t="s">
        <v>1492</v>
      </c>
      <c r="E481" s="353" t="s">
        <v>198</v>
      </c>
    </row>
    <row r="482" spans="1:5" s="252" customFormat="1" ht="38.25" x14ac:dyDescent="0.2">
      <c r="A482" s="354">
        <v>93.4</v>
      </c>
      <c r="B482" s="3" t="s">
        <v>1711</v>
      </c>
      <c r="C482" s="353" t="s">
        <v>1489</v>
      </c>
      <c r="D482" s="353" t="s">
        <v>2350</v>
      </c>
      <c r="E482" s="353" t="s">
        <v>198</v>
      </c>
    </row>
    <row r="483" spans="1:5" s="252" customFormat="1" ht="25.5" x14ac:dyDescent="0.2">
      <c r="A483" s="354">
        <v>93.5</v>
      </c>
      <c r="B483" s="3" t="s">
        <v>1712</v>
      </c>
      <c r="C483" s="353" t="s">
        <v>198</v>
      </c>
      <c r="D483" s="353"/>
      <c r="E483" s="353" t="s">
        <v>198</v>
      </c>
    </row>
    <row r="484" spans="1:5" s="252" customFormat="1" ht="25.5" x14ac:dyDescent="0.2">
      <c r="A484" s="354">
        <v>93.6</v>
      </c>
      <c r="B484" s="3" t="s">
        <v>1713</v>
      </c>
      <c r="C484" s="353" t="s">
        <v>1489</v>
      </c>
      <c r="D484" s="353" t="s">
        <v>1846</v>
      </c>
      <c r="E484" s="353" t="s">
        <v>198</v>
      </c>
    </row>
    <row r="485" spans="1:5" s="252" customFormat="1" ht="25.5" x14ac:dyDescent="0.2">
      <c r="A485" s="354">
        <v>93.7</v>
      </c>
      <c r="B485" s="3" t="s">
        <v>1714</v>
      </c>
      <c r="C485" s="353" t="s">
        <v>1496</v>
      </c>
      <c r="D485" s="353" t="s">
        <v>1846</v>
      </c>
      <c r="E485" s="353" t="s">
        <v>198</v>
      </c>
    </row>
    <row r="486" spans="1:5" s="252" customFormat="1" ht="38.25" x14ac:dyDescent="0.2">
      <c r="A486" s="354">
        <v>93.8</v>
      </c>
      <c r="B486" s="3" t="s">
        <v>1715</v>
      </c>
      <c r="C486" s="353" t="s">
        <v>1498</v>
      </c>
      <c r="D486" s="353" t="s">
        <v>2289</v>
      </c>
      <c r="E486" s="353" t="s">
        <v>198</v>
      </c>
    </row>
    <row r="487" spans="1:5" s="252" customFormat="1" ht="25.5" x14ac:dyDescent="0.2">
      <c r="A487" s="354">
        <v>93.9</v>
      </c>
      <c r="B487" s="3" t="s">
        <v>1716</v>
      </c>
      <c r="C487" s="353" t="s">
        <v>2410</v>
      </c>
      <c r="D487" s="353" t="s">
        <v>2290</v>
      </c>
      <c r="E487" s="353" t="s">
        <v>198</v>
      </c>
    </row>
    <row r="488" spans="1:5" s="252" customFormat="1" ht="25.5" x14ac:dyDescent="0.2">
      <c r="A488" s="354">
        <v>93.91</v>
      </c>
      <c r="B488" s="3" t="s">
        <v>1499</v>
      </c>
      <c r="C488" s="353" t="s">
        <v>1798</v>
      </c>
      <c r="D488" s="353" t="s">
        <v>2291</v>
      </c>
      <c r="E488" s="353" t="s">
        <v>408</v>
      </c>
    </row>
    <row r="489" spans="1:5" s="252" customFormat="1" ht="25.5" x14ac:dyDescent="0.2">
      <c r="A489" s="354">
        <v>93.92</v>
      </c>
      <c r="B489" s="3" t="s">
        <v>1717</v>
      </c>
      <c r="C489" s="353" t="s">
        <v>1501</v>
      </c>
      <c r="D489" s="353" t="s">
        <v>1846</v>
      </c>
      <c r="E489" s="353" t="s">
        <v>1502</v>
      </c>
    </row>
    <row r="490" spans="1:5" s="252" customFormat="1" ht="25.5" x14ac:dyDescent="0.2">
      <c r="A490" s="354">
        <v>93.93</v>
      </c>
      <c r="B490" s="3" t="s">
        <v>1718</v>
      </c>
      <c r="C490" s="353" t="s">
        <v>1501</v>
      </c>
      <c r="D490" s="353" t="s">
        <v>1846</v>
      </c>
      <c r="E490" s="353" t="s">
        <v>1502</v>
      </c>
    </row>
    <row r="491" spans="1:5" s="252" customFormat="1" ht="25.5" x14ac:dyDescent="0.2">
      <c r="A491" s="354">
        <v>93.94</v>
      </c>
      <c r="B491" s="3" t="s">
        <v>1503</v>
      </c>
      <c r="C491" s="353" t="s">
        <v>1798</v>
      </c>
      <c r="D491" s="353" t="s">
        <v>2292</v>
      </c>
      <c r="E491" s="353" t="s">
        <v>408</v>
      </c>
    </row>
    <row r="492" spans="1:5" s="252" customFormat="1" ht="25.5" x14ac:dyDescent="0.2">
      <c r="A492" s="354">
        <v>93.95</v>
      </c>
      <c r="B492" s="3" t="s">
        <v>1719</v>
      </c>
      <c r="C492" s="353" t="s">
        <v>1505</v>
      </c>
      <c r="D492" s="353"/>
      <c r="E492" s="353" t="s">
        <v>1799</v>
      </c>
    </row>
    <row r="493" spans="1:5" s="252" customFormat="1" ht="25.5" x14ac:dyDescent="0.2">
      <c r="A493" s="354">
        <v>94</v>
      </c>
      <c r="B493" s="3" t="s">
        <v>1720</v>
      </c>
      <c r="C493" s="353" t="s">
        <v>2267</v>
      </c>
      <c r="D493" s="353" t="s">
        <v>2411</v>
      </c>
      <c r="E493" s="353" t="s">
        <v>198</v>
      </c>
    </row>
    <row r="494" spans="1:5" s="252" customFormat="1" ht="38.25" x14ac:dyDescent="0.2">
      <c r="A494" s="354">
        <v>95</v>
      </c>
      <c r="B494" s="3" t="s">
        <v>1507</v>
      </c>
      <c r="C494" s="353" t="s">
        <v>2456</v>
      </c>
      <c r="D494" s="363" t="s">
        <v>2343</v>
      </c>
      <c r="E494" s="353" t="s">
        <v>198</v>
      </c>
    </row>
    <row r="495" spans="1:5" s="252" customFormat="1" ht="38.25" x14ac:dyDescent="0.2">
      <c r="A495" s="354">
        <v>95.1</v>
      </c>
      <c r="B495" s="3" t="s">
        <v>1511</v>
      </c>
      <c r="C495" s="353" t="s">
        <v>2456</v>
      </c>
      <c r="D495" s="363" t="s">
        <v>2343</v>
      </c>
      <c r="E495" s="353" t="s">
        <v>198</v>
      </c>
    </row>
    <row r="496" spans="1:5" s="252" customFormat="1" x14ac:dyDescent="0.2">
      <c r="A496" s="251"/>
    </row>
  </sheetData>
  <mergeCells count="1">
    <mergeCell ref="B3:E3"/>
  </mergeCells>
  <printOptions gridLines="1"/>
  <pageMargins left="0.7" right="0.7" top="0.75" bottom="0.75" header="0.3" footer="0.3"/>
  <pageSetup paperSize="5" scale="59" fitToHeight="0" orientation="landscape" r:id="rId1"/>
  <headerFooter>
    <oddHeader>&amp;C&amp;"Arial,Bold"&amp;14&amp;UDeliverables - Potential Harms</oddHeader>
    <oddFooter>&amp;RThe contents of this chart are considered sworn testimony from the Agency Director.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5"/>
  <sheetViews>
    <sheetView topLeftCell="B1" workbookViewId="0">
      <selection activeCell="A3" sqref="A3:D3"/>
    </sheetView>
  </sheetViews>
  <sheetFormatPr defaultColWidth="9.28515625" defaultRowHeight="12.75" x14ac:dyDescent="0.2"/>
  <cols>
    <col min="1" max="1" width="10.28515625" style="260" bestFit="1" customWidth="1"/>
    <col min="2" max="2" width="11.28515625" style="192" bestFit="1" customWidth="1"/>
    <col min="3" max="3" width="13.7109375" style="22" bestFit="1" customWidth="1"/>
    <col min="4" max="4" width="94.7109375" style="260" customWidth="1"/>
    <col min="5" max="5" width="15.7109375" style="22" customWidth="1"/>
    <col min="6" max="6" width="21.7109375" style="260" customWidth="1"/>
    <col min="7" max="7" width="18" style="260" customWidth="1"/>
    <col min="8" max="8" width="79" style="260" customWidth="1"/>
    <col min="9" max="16384" width="9.28515625" style="192"/>
  </cols>
  <sheetData>
    <row r="1" spans="1:8" x14ac:dyDescent="0.2">
      <c r="A1" s="364" t="s">
        <v>0</v>
      </c>
      <c r="B1" s="365"/>
      <c r="C1" s="366" t="s">
        <v>943</v>
      </c>
      <c r="D1" s="367"/>
    </row>
    <row r="2" spans="1:8" x14ac:dyDescent="0.2">
      <c r="A2" s="364" t="s">
        <v>1</v>
      </c>
      <c r="B2" s="365"/>
      <c r="C2" s="368">
        <v>43371</v>
      </c>
      <c r="D2" s="367"/>
    </row>
    <row r="3" spans="1:8" ht="48.75" customHeight="1" x14ac:dyDescent="0.2">
      <c r="A3" s="369" t="s">
        <v>2151</v>
      </c>
      <c r="B3" s="370"/>
      <c r="C3" s="370"/>
      <c r="D3" s="370"/>
    </row>
    <row r="4" spans="1:8" x14ac:dyDescent="0.2">
      <c r="A4" s="191"/>
      <c r="B4" s="64"/>
      <c r="C4" s="64"/>
      <c r="D4" s="64"/>
      <c r="F4" s="296"/>
      <c r="G4" s="296"/>
      <c r="H4" s="296"/>
    </row>
    <row r="5" spans="1:8" ht="76.5" x14ac:dyDescent="0.2">
      <c r="A5" s="294" t="s">
        <v>496</v>
      </c>
      <c r="B5" s="294" t="s">
        <v>13</v>
      </c>
      <c r="C5" s="294" t="s">
        <v>869</v>
      </c>
      <c r="D5" s="294" t="s">
        <v>305</v>
      </c>
      <c r="E5" s="294" t="s">
        <v>1841</v>
      </c>
      <c r="F5" s="294" t="s">
        <v>497</v>
      </c>
      <c r="G5" s="294" t="s">
        <v>2112</v>
      </c>
      <c r="H5" s="294" t="s">
        <v>498</v>
      </c>
    </row>
    <row r="6" spans="1:8" ht="38.25" x14ac:dyDescent="0.2">
      <c r="A6" s="191" t="s">
        <v>832</v>
      </c>
      <c r="B6" s="277" t="s">
        <v>8</v>
      </c>
      <c r="C6" s="277" t="s">
        <v>170</v>
      </c>
      <c r="D6" s="278" t="s">
        <v>833</v>
      </c>
      <c r="E6" s="81" t="s">
        <v>12</v>
      </c>
      <c r="F6" s="279" t="s">
        <v>500</v>
      </c>
      <c r="G6" s="191" t="s">
        <v>503</v>
      </c>
      <c r="H6" s="191" t="s">
        <v>2061</v>
      </c>
    </row>
    <row r="7" spans="1:8" ht="153" x14ac:dyDescent="0.2">
      <c r="A7" s="191" t="s">
        <v>822</v>
      </c>
      <c r="B7" s="277" t="s">
        <v>8</v>
      </c>
      <c r="C7" s="277" t="s">
        <v>170</v>
      </c>
      <c r="D7" s="278" t="s">
        <v>823</v>
      </c>
      <c r="E7" s="81" t="s">
        <v>12</v>
      </c>
      <c r="F7" s="279" t="s">
        <v>500</v>
      </c>
      <c r="G7" s="191" t="s">
        <v>503</v>
      </c>
      <c r="H7" s="191" t="s">
        <v>2106</v>
      </c>
    </row>
    <row r="8" spans="1:8" ht="153" x14ac:dyDescent="0.2">
      <c r="A8" s="191" t="s">
        <v>824</v>
      </c>
      <c r="B8" s="277" t="s">
        <v>8</v>
      </c>
      <c r="C8" s="277" t="s">
        <v>170</v>
      </c>
      <c r="D8" s="278" t="s">
        <v>825</v>
      </c>
      <c r="E8" s="81" t="s">
        <v>12</v>
      </c>
      <c r="F8" s="279" t="s">
        <v>500</v>
      </c>
      <c r="G8" s="191" t="s">
        <v>503</v>
      </c>
      <c r="H8" s="191" t="s">
        <v>2107</v>
      </c>
    </row>
    <row r="9" spans="1:8" ht="51" x14ac:dyDescent="0.2">
      <c r="A9" s="191" t="s">
        <v>826</v>
      </c>
      <c r="B9" s="280" t="s">
        <v>8</v>
      </c>
      <c r="C9" s="280" t="s">
        <v>170</v>
      </c>
      <c r="D9" s="281" t="s">
        <v>827</v>
      </c>
      <c r="E9" s="81" t="s">
        <v>12</v>
      </c>
      <c r="F9" s="279" t="s">
        <v>500</v>
      </c>
      <c r="G9" s="191" t="s">
        <v>12</v>
      </c>
      <c r="H9" s="191" t="s">
        <v>304</v>
      </c>
    </row>
    <row r="10" spans="1:8" s="282" customFormat="1" ht="38.25" x14ac:dyDescent="0.2">
      <c r="A10" s="20" t="s">
        <v>499</v>
      </c>
      <c r="B10" s="81" t="s">
        <v>8</v>
      </c>
      <c r="C10" s="81" t="s">
        <v>170</v>
      </c>
      <c r="D10" s="20" t="s">
        <v>2108</v>
      </c>
      <c r="E10" s="81" t="s">
        <v>12</v>
      </c>
      <c r="F10" s="279" t="s">
        <v>500</v>
      </c>
      <c r="G10" s="191" t="s">
        <v>12</v>
      </c>
      <c r="H10" s="191" t="s">
        <v>501</v>
      </c>
    </row>
    <row r="11" spans="1:8" ht="76.5" x14ac:dyDescent="0.2">
      <c r="A11" s="191" t="s">
        <v>263</v>
      </c>
      <c r="B11" s="2" t="s">
        <v>8</v>
      </c>
      <c r="C11" s="277" t="s">
        <v>170</v>
      </c>
      <c r="D11" s="278" t="s">
        <v>2109</v>
      </c>
      <c r="E11" s="291" t="s">
        <v>11</v>
      </c>
      <c r="F11" s="279" t="s">
        <v>502</v>
      </c>
      <c r="G11" s="191" t="s">
        <v>503</v>
      </c>
      <c r="H11" s="191" t="s">
        <v>300</v>
      </c>
    </row>
    <row r="12" spans="1:8" ht="63.75" x14ac:dyDescent="0.2">
      <c r="A12" s="191" t="s">
        <v>264</v>
      </c>
      <c r="B12" s="2" t="s">
        <v>8</v>
      </c>
      <c r="C12" s="280" t="s">
        <v>170</v>
      </c>
      <c r="D12" s="281" t="s">
        <v>2110</v>
      </c>
      <c r="E12" s="291" t="s">
        <v>11</v>
      </c>
      <c r="F12" s="279" t="s">
        <v>504</v>
      </c>
      <c r="G12" s="191" t="s">
        <v>503</v>
      </c>
      <c r="H12" s="191" t="s">
        <v>300</v>
      </c>
    </row>
    <row r="13" spans="1:8" ht="38.25" x14ac:dyDescent="0.2">
      <c r="A13" s="191" t="s">
        <v>505</v>
      </c>
      <c r="B13" s="2" t="s">
        <v>8</v>
      </c>
      <c r="C13" s="283" t="s">
        <v>170</v>
      </c>
      <c r="D13" s="284" t="s">
        <v>506</v>
      </c>
      <c r="E13" s="81" t="s">
        <v>12</v>
      </c>
      <c r="F13" s="279" t="s">
        <v>500</v>
      </c>
      <c r="G13" s="191" t="s">
        <v>503</v>
      </c>
      <c r="H13" s="191" t="s">
        <v>1979</v>
      </c>
    </row>
    <row r="14" spans="1:8" ht="25.5" x14ac:dyDescent="0.2">
      <c r="A14" s="191" t="s">
        <v>507</v>
      </c>
      <c r="B14" s="277" t="s">
        <v>8</v>
      </c>
      <c r="C14" s="277" t="s">
        <v>170</v>
      </c>
      <c r="D14" s="278" t="s">
        <v>508</v>
      </c>
      <c r="E14" s="81" t="s">
        <v>12</v>
      </c>
      <c r="F14" s="279" t="s">
        <v>500</v>
      </c>
      <c r="G14" s="191" t="s">
        <v>503</v>
      </c>
      <c r="H14" s="191" t="s">
        <v>1980</v>
      </c>
    </row>
    <row r="15" spans="1:8" ht="25.5" x14ac:dyDescent="0.2">
      <c r="A15" s="191" t="s">
        <v>509</v>
      </c>
      <c r="B15" s="280" t="s">
        <v>8</v>
      </c>
      <c r="C15" s="280" t="s">
        <v>170</v>
      </c>
      <c r="D15" s="281" t="s">
        <v>510</v>
      </c>
      <c r="E15" s="81" t="s">
        <v>12</v>
      </c>
      <c r="F15" s="279" t="s">
        <v>500</v>
      </c>
      <c r="G15" s="191" t="s">
        <v>12</v>
      </c>
      <c r="H15" s="191" t="s">
        <v>501</v>
      </c>
    </row>
    <row r="16" spans="1:8" ht="25.5" x14ac:dyDescent="0.2">
      <c r="A16" s="191" t="s">
        <v>511</v>
      </c>
      <c r="B16" s="277" t="s">
        <v>8</v>
      </c>
      <c r="C16" s="277" t="s">
        <v>170</v>
      </c>
      <c r="D16" s="278" t="s">
        <v>512</v>
      </c>
      <c r="E16" s="81" t="s">
        <v>12</v>
      </c>
      <c r="F16" s="279" t="s">
        <v>500</v>
      </c>
      <c r="G16" s="191" t="s">
        <v>503</v>
      </c>
      <c r="H16" s="191" t="s">
        <v>513</v>
      </c>
    </row>
    <row r="17" spans="1:8" ht="102" x14ac:dyDescent="0.2">
      <c r="A17" s="285" t="s">
        <v>265</v>
      </c>
      <c r="B17" s="286" t="s">
        <v>8</v>
      </c>
      <c r="C17" s="286" t="s">
        <v>170</v>
      </c>
      <c r="D17" s="287" t="s">
        <v>306</v>
      </c>
      <c r="E17" s="81" t="s">
        <v>11</v>
      </c>
      <c r="F17" s="279" t="s">
        <v>514</v>
      </c>
      <c r="G17" s="191" t="s">
        <v>503</v>
      </c>
      <c r="H17" s="191" t="s">
        <v>1880</v>
      </c>
    </row>
    <row r="18" spans="1:8" ht="76.5" x14ac:dyDescent="0.2">
      <c r="A18" s="191" t="s">
        <v>266</v>
      </c>
      <c r="B18" s="280" t="s">
        <v>8</v>
      </c>
      <c r="C18" s="280" t="s">
        <v>170</v>
      </c>
      <c r="D18" s="281" t="s">
        <v>307</v>
      </c>
      <c r="E18" s="81" t="s">
        <v>11</v>
      </c>
      <c r="F18" s="279" t="s">
        <v>515</v>
      </c>
      <c r="G18" s="191" t="s">
        <v>503</v>
      </c>
      <c r="H18" s="191" t="s">
        <v>1881</v>
      </c>
    </row>
    <row r="19" spans="1:8" ht="51" x14ac:dyDescent="0.2">
      <c r="A19" s="191" t="s">
        <v>267</v>
      </c>
      <c r="B19" s="283" t="s">
        <v>8</v>
      </c>
      <c r="C19" s="283" t="s">
        <v>170</v>
      </c>
      <c r="D19" s="284" t="s">
        <v>308</v>
      </c>
      <c r="E19" s="81" t="s">
        <v>11</v>
      </c>
      <c r="F19" s="279" t="s">
        <v>515</v>
      </c>
      <c r="G19" s="191" t="s">
        <v>503</v>
      </c>
      <c r="H19" s="191" t="s">
        <v>1882</v>
      </c>
    </row>
    <row r="20" spans="1:8" ht="51" x14ac:dyDescent="0.2">
      <c r="A20" s="191" t="s">
        <v>516</v>
      </c>
      <c r="B20" s="277" t="s">
        <v>8</v>
      </c>
      <c r="C20" s="277" t="s">
        <v>170</v>
      </c>
      <c r="D20" s="278" t="s">
        <v>517</v>
      </c>
      <c r="E20" s="81" t="s">
        <v>12</v>
      </c>
      <c r="F20" s="279" t="s">
        <v>500</v>
      </c>
      <c r="G20" s="191" t="s">
        <v>12</v>
      </c>
      <c r="H20" s="191" t="s">
        <v>1883</v>
      </c>
    </row>
    <row r="21" spans="1:8" ht="51" x14ac:dyDescent="0.2">
      <c r="A21" s="191" t="s">
        <v>518</v>
      </c>
      <c r="B21" s="277" t="s">
        <v>8</v>
      </c>
      <c r="C21" s="277" t="s">
        <v>170</v>
      </c>
      <c r="D21" s="278" t="s">
        <v>519</v>
      </c>
      <c r="E21" s="81" t="s">
        <v>12</v>
      </c>
      <c r="F21" s="279" t="s">
        <v>500</v>
      </c>
      <c r="G21" s="191" t="s">
        <v>12</v>
      </c>
      <c r="H21" s="191"/>
    </row>
    <row r="22" spans="1:8" ht="51" x14ac:dyDescent="0.2">
      <c r="A22" s="191" t="s">
        <v>268</v>
      </c>
      <c r="B22" s="280" t="s">
        <v>8</v>
      </c>
      <c r="C22" s="280" t="s">
        <v>170</v>
      </c>
      <c r="D22" s="281" t="s">
        <v>309</v>
      </c>
      <c r="E22" s="81" t="s">
        <v>11</v>
      </c>
      <c r="F22" s="279" t="s">
        <v>515</v>
      </c>
      <c r="G22" s="191" t="s">
        <v>520</v>
      </c>
      <c r="H22" s="191" t="s">
        <v>1884</v>
      </c>
    </row>
    <row r="23" spans="1:8" ht="25.5" x14ac:dyDescent="0.2">
      <c r="A23" s="191" t="s">
        <v>269</v>
      </c>
      <c r="B23" s="283" t="s">
        <v>8</v>
      </c>
      <c r="C23" s="283" t="s">
        <v>170</v>
      </c>
      <c r="D23" s="284" t="s">
        <v>310</v>
      </c>
      <c r="E23" s="81" t="s">
        <v>11</v>
      </c>
      <c r="F23" s="279" t="s">
        <v>515</v>
      </c>
      <c r="G23" s="191" t="s">
        <v>520</v>
      </c>
      <c r="H23" s="191" t="s">
        <v>1885</v>
      </c>
    </row>
    <row r="24" spans="1:8" ht="63.75" x14ac:dyDescent="0.2">
      <c r="A24" s="191" t="s">
        <v>270</v>
      </c>
      <c r="B24" s="277" t="s">
        <v>8</v>
      </c>
      <c r="C24" s="277" t="s">
        <v>170</v>
      </c>
      <c r="D24" s="278" t="s">
        <v>311</v>
      </c>
      <c r="E24" s="81" t="s">
        <v>11</v>
      </c>
      <c r="F24" s="279" t="s">
        <v>515</v>
      </c>
      <c r="G24" s="191" t="s">
        <v>503</v>
      </c>
      <c r="H24" s="191" t="s">
        <v>1886</v>
      </c>
    </row>
    <row r="25" spans="1:8" ht="25.5" x14ac:dyDescent="0.2">
      <c r="A25" s="191" t="s">
        <v>271</v>
      </c>
      <c r="B25" s="277" t="s">
        <v>8</v>
      </c>
      <c r="C25" s="277" t="s">
        <v>170</v>
      </c>
      <c r="D25" s="278" t="s">
        <v>312</v>
      </c>
      <c r="E25" s="81" t="s">
        <v>11</v>
      </c>
      <c r="F25" s="279" t="s">
        <v>521</v>
      </c>
      <c r="G25" s="191" t="s">
        <v>503</v>
      </c>
      <c r="H25" s="191" t="s">
        <v>1888</v>
      </c>
    </row>
    <row r="26" spans="1:8" ht="127.5" x14ac:dyDescent="0.2">
      <c r="A26" s="191" t="s">
        <v>522</v>
      </c>
      <c r="B26" s="280" t="s">
        <v>8</v>
      </c>
      <c r="C26" s="280" t="s">
        <v>170</v>
      </c>
      <c r="D26" s="281" t="s">
        <v>523</v>
      </c>
      <c r="E26" s="81" t="s">
        <v>12</v>
      </c>
      <c r="F26" s="279" t="s">
        <v>500</v>
      </c>
      <c r="G26" s="191" t="s">
        <v>503</v>
      </c>
      <c r="H26" s="191" t="s">
        <v>1887</v>
      </c>
    </row>
    <row r="27" spans="1:8" ht="25.5" x14ac:dyDescent="0.2">
      <c r="A27" s="191" t="s">
        <v>524</v>
      </c>
      <c r="B27" s="283" t="s">
        <v>8</v>
      </c>
      <c r="C27" s="283" t="s">
        <v>170</v>
      </c>
      <c r="D27" s="284" t="s">
        <v>525</v>
      </c>
      <c r="E27" s="81" t="s">
        <v>12</v>
      </c>
      <c r="F27" s="279" t="s">
        <v>500</v>
      </c>
      <c r="G27" s="191" t="s">
        <v>503</v>
      </c>
      <c r="H27" s="191" t="s">
        <v>1889</v>
      </c>
    </row>
    <row r="28" spans="1:8" ht="114.75" x14ac:dyDescent="0.2">
      <c r="A28" s="191" t="s">
        <v>526</v>
      </c>
      <c r="B28" s="277" t="s">
        <v>8</v>
      </c>
      <c r="C28" s="277" t="s">
        <v>170</v>
      </c>
      <c r="D28" s="278" t="s">
        <v>527</v>
      </c>
      <c r="E28" s="81" t="s">
        <v>12</v>
      </c>
      <c r="F28" s="279" t="s">
        <v>500</v>
      </c>
      <c r="G28" s="191" t="s">
        <v>503</v>
      </c>
      <c r="H28" s="191" t="s">
        <v>1890</v>
      </c>
    </row>
    <row r="29" spans="1:8" ht="63.75" x14ac:dyDescent="0.2">
      <c r="A29" s="191" t="s">
        <v>528</v>
      </c>
      <c r="B29" s="277" t="s">
        <v>8</v>
      </c>
      <c r="C29" s="277" t="s">
        <v>170</v>
      </c>
      <c r="D29" s="278" t="s">
        <v>529</v>
      </c>
      <c r="E29" s="81" t="s">
        <v>12</v>
      </c>
      <c r="F29" s="279" t="s">
        <v>500</v>
      </c>
      <c r="G29" s="191" t="s">
        <v>503</v>
      </c>
      <c r="H29" s="191" t="s">
        <v>1891</v>
      </c>
    </row>
    <row r="30" spans="1:8" ht="25.5" x14ac:dyDescent="0.2">
      <c r="A30" s="191" t="s">
        <v>272</v>
      </c>
      <c r="B30" s="280" t="s">
        <v>8</v>
      </c>
      <c r="C30" s="280" t="s">
        <v>170</v>
      </c>
      <c r="D30" s="281" t="s">
        <v>313</v>
      </c>
      <c r="E30" s="81" t="s">
        <v>11</v>
      </c>
      <c r="F30" s="279" t="s">
        <v>530</v>
      </c>
      <c r="G30" s="191" t="s">
        <v>503</v>
      </c>
      <c r="H30" s="191" t="s">
        <v>1892</v>
      </c>
    </row>
    <row r="31" spans="1:8" ht="127.5" x14ac:dyDescent="0.2">
      <c r="A31" s="191" t="s">
        <v>531</v>
      </c>
      <c r="B31" s="283" t="s">
        <v>8</v>
      </c>
      <c r="C31" s="283" t="s">
        <v>170</v>
      </c>
      <c r="D31" s="284" t="s">
        <v>532</v>
      </c>
      <c r="E31" s="81" t="s">
        <v>12</v>
      </c>
      <c r="F31" s="279" t="s">
        <v>500</v>
      </c>
      <c r="G31" s="191" t="s">
        <v>503</v>
      </c>
      <c r="H31" s="191" t="s">
        <v>1893</v>
      </c>
    </row>
    <row r="32" spans="1:8" ht="89.25" x14ac:dyDescent="0.2">
      <c r="A32" s="191" t="s">
        <v>533</v>
      </c>
      <c r="B32" s="277" t="s">
        <v>8</v>
      </c>
      <c r="C32" s="277" t="s">
        <v>170</v>
      </c>
      <c r="D32" s="278" t="s">
        <v>534</v>
      </c>
      <c r="E32" s="81" t="s">
        <v>12</v>
      </c>
      <c r="F32" s="279" t="s">
        <v>500</v>
      </c>
      <c r="G32" s="191" t="s">
        <v>503</v>
      </c>
      <c r="H32" s="191" t="s">
        <v>535</v>
      </c>
    </row>
    <row r="33" spans="1:8" ht="331.5" x14ac:dyDescent="0.2">
      <c r="A33" s="191" t="s">
        <v>536</v>
      </c>
      <c r="B33" s="277" t="s">
        <v>8</v>
      </c>
      <c r="C33" s="277" t="s">
        <v>170</v>
      </c>
      <c r="D33" s="278" t="s">
        <v>537</v>
      </c>
      <c r="E33" s="81" t="s">
        <v>12</v>
      </c>
      <c r="F33" s="279" t="s">
        <v>500</v>
      </c>
      <c r="G33" s="191" t="s">
        <v>503</v>
      </c>
      <c r="H33" s="191" t="s">
        <v>1894</v>
      </c>
    </row>
    <row r="34" spans="1:8" ht="369.75" x14ac:dyDescent="0.2">
      <c r="A34" s="191" t="s">
        <v>538</v>
      </c>
      <c r="B34" s="280" t="s">
        <v>8</v>
      </c>
      <c r="C34" s="280" t="s">
        <v>170</v>
      </c>
      <c r="D34" s="281" t="s">
        <v>539</v>
      </c>
      <c r="E34" s="81" t="s">
        <v>12</v>
      </c>
      <c r="F34" s="279" t="s">
        <v>500</v>
      </c>
      <c r="G34" s="191" t="s">
        <v>503</v>
      </c>
      <c r="H34" s="191" t="s">
        <v>1895</v>
      </c>
    </row>
    <row r="35" spans="1:8" ht="357" x14ac:dyDescent="0.2">
      <c r="A35" s="191" t="s">
        <v>540</v>
      </c>
      <c r="B35" s="283" t="s">
        <v>8</v>
      </c>
      <c r="C35" s="283" t="s">
        <v>170</v>
      </c>
      <c r="D35" s="284" t="s">
        <v>541</v>
      </c>
      <c r="E35" s="81" t="s">
        <v>12</v>
      </c>
      <c r="F35" s="279" t="s">
        <v>500</v>
      </c>
      <c r="G35" s="191" t="s">
        <v>503</v>
      </c>
      <c r="H35" s="191" t="s">
        <v>1896</v>
      </c>
    </row>
    <row r="36" spans="1:8" ht="127.5" x14ac:dyDescent="0.2">
      <c r="A36" s="191" t="s">
        <v>273</v>
      </c>
      <c r="B36" s="277" t="s">
        <v>8</v>
      </c>
      <c r="C36" s="277" t="s">
        <v>170</v>
      </c>
      <c r="D36" s="278" t="s">
        <v>314</v>
      </c>
      <c r="E36" s="81" t="s">
        <v>11</v>
      </c>
      <c r="F36" s="279" t="s">
        <v>542</v>
      </c>
      <c r="G36" s="191" t="s">
        <v>503</v>
      </c>
      <c r="H36" s="191" t="s">
        <v>1897</v>
      </c>
    </row>
    <row r="37" spans="1:8" ht="25.5" x14ac:dyDescent="0.2">
      <c r="A37" s="191" t="s">
        <v>543</v>
      </c>
      <c r="B37" s="277" t="s">
        <v>8</v>
      </c>
      <c r="C37" s="277" t="s">
        <v>170</v>
      </c>
      <c r="D37" s="278" t="s">
        <v>544</v>
      </c>
      <c r="E37" s="81" t="s">
        <v>12</v>
      </c>
      <c r="F37" s="279" t="s">
        <v>500</v>
      </c>
      <c r="G37" s="191" t="s">
        <v>12</v>
      </c>
      <c r="H37" s="191"/>
    </row>
    <row r="38" spans="1:8" ht="38.25" x14ac:dyDescent="0.2">
      <c r="A38" s="191" t="s">
        <v>545</v>
      </c>
      <c r="B38" s="280" t="s">
        <v>8</v>
      </c>
      <c r="C38" s="280" t="s">
        <v>170</v>
      </c>
      <c r="D38" s="281" t="s">
        <v>546</v>
      </c>
      <c r="E38" s="81" t="s">
        <v>12</v>
      </c>
      <c r="F38" s="279" t="s">
        <v>500</v>
      </c>
      <c r="G38" s="191" t="s">
        <v>503</v>
      </c>
      <c r="H38" s="191" t="s">
        <v>1898</v>
      </c>
    </row>
    <row r="39" spans="1:8" ht="38.25" x14ac:dyDescent="0.2">
      <c r="A39" s="191" t="s">
        <v>274</v>
      </c>
      <c r="B39" s="283" t="s">
        <v>8</v>
      </c>
      <c r="C39" s="283" t="s">
        <v>170</v>
      </c>
      <c r="D39" s="284" t="s">
        <v>315</v>
      </c>
      <c r="E39" s="81" t="s">
        <v>11</v>
      </c>
      <c r="F39" s="279" t="s">
        <v>542</v>
      </c>
      <c r="G39" s="191" t="s">
        <v>503</v>
      </c>
      <c r="H39" s="191" t="s">
        <v>1899</v>
      </c>
    </row>
    <row r="40" spans="1:8" ht="38.25" x14ac:dyDescent="0.2">
      <c r="A40" s="191" t="s">
        <v>547</v>
      </c>
      <c r="B40" s="277" t="s">
        <v>8</v>
      </c>
      <c r="C40" s="277" t="s">
        <v>170</v>
      </c>
      <c r="D40" s="278" t="s">
        <v>548</v>
      </c>
      <c r="E40" s="81" t="s">
        <v>12</v>
      </c>
      <c r="F40" s="279" t="s">
        <v>500</v>
      </c>
      <c r="G40" s="191" t="s">
        <v>12</v>
      </c>
      <c r="H40" s="191" t="s">
        <v>549</v>
      </c>
    </row>
    <row r="41" spans="1:8" ht="51" x14ac:dyDescent="0.2">
      <c r="A41" s="191" t="s">
        <v>550</v>
      </c>
      <c r="B41" s="280" t="s">
        <v>8</v>
      </c>
      <c r="C41" s="280" t="s">
        <v>170</v>
      </c>
      <c r="D41" s="281" t="s">
        <v>551</v>
      </c>
      <c r="E41" s="81" t="s">
        <v>12</v>
      </c>
      <c r="F41" s="279" t="s">
        <v>500</v>
      </c>
      <c r="G41" s="191" t="s">
        <v>503</v>
      </c>
      <c r="H41" s="191" t="s">
        <v>1900</v>
      </c>
    </row>
    <row r="42" spans="1:8" ht="38.25" x14ac:dyDescent="0.2">
      <c r="A42" s="191" t="s">
        <v>552</v>
      </c>
      <c r="B42" s="283" t="s">
        <v>8</v>
      </c>
      <c r="C42" s="283" t="s">
        <v>170</v>
      </c>
      <c r="D42" s="284" t="s">
        <v>553</v>
      </c>
      <c r="E42" s="81" t="s">
        <v>12</v>
      </c>
      <c r="F42" s="279" t="s">
        <v>500</v>
      </c>
      <c r="G42" s="191" t="s">
        <v>503</v>
      </c>
      <c r="H42" s="191" t="s">
        <v>1474</v>
      </c>
    </row>
    <row r="43" spans="1:8" ht="63.75" x14ac:dyDescent="0.2">
      <c r="A43" s="191" t="s">
        <v>554</v>
      </c>
      <c r="B43" s="277" t="s">
        <v>8</v>
      </c>
      <c r="C43" s="277" t="s">
        <v>170</v>
      </c>
      <c r="D43" s="278" t="s">
        <v>555</v>
      </c>
      <c r="E43" s="81" t="s">
        <v>12</v>
      </c>
      <c r="F43" s="279" t="s">
        <v>500</v>
      </c>
      <c r="G43" s="191" t="s">
        <v>503</v>
      </c>
      <c r="H43" s="191" t="s">
        <v>1036</v>
      </c>
    </row>
    <row r="44" spans="1:8" ht="38.25" x14ac:dyDescent="0.2">
      <c r="A44" s="191" t="s">
        <v>556</v>
      </c>
      <c r="B44" s="280" t="s">
        <v>8</v>
      </c>
      <c r="C44" s="280" t="s">
        <v>170</v>
      </c>
      <c r="D44" s="281" t="s">
        <v>557</v>
      </c>
      <c r="E44" s="81" t="s">
        <v>12</v>
      </c>
      <c r="F44" s="279" t="s">
        <v>500</v>
      </c>
      <c r="G44" s="191" t="s">
        <v>12</v>
      </c>
      <c r="H44" s="191" t="s">
        <v>549</v>
      </c>
    </row>
    <row r="45" spans="1:8" ht="25.5" x14ac:dyDescent="0.2">
      <c r="A45" s="191" t="s">
        <v>558</v>
      </c>
      <c r="B45" s="277" t="s">
        <v>8</v>
      </c>
      <c r="C45" s="277" t="s">
        <v>170</v>
      </c>
      <c r="D45" s="278" t="s">
        <v>559</v>
      </c>
      <c r="E45" s="81" t="s">
        <v>12</v>
      </c>
      <c r="F45" s="279" t="s">
        <v>500</v>
      </c>
      <c r="G45" s="191" t="s">
        <v>503</v>
      </c>
      <c r="H45" s="191" t="s">
        <v>1926</v>
      </c>
    </row>
    <row r="46" spans="1:8" ht="38.25" x14ac:dyDescent="0.2">
      <c r="A46" s="191" t="s">
        <v>560</v>
      </c>
      <c r="B46" s="280" t="s">
        <v>8</v>
      </c>
      <c r="C46" s="280" t="s">
        <v>170</v>
      </c>
      <c r="D46" s="281" t="s">
        <v>561</v>
      </c>
      <c r="E46" s="81" t="s">
        <v>12</v>
      </c>
      <c r="F46" s="279" t="s">
        <v>500</v>
      </c>
      <c r="G46" s="191" t="s">
        <v>503</v>
      </c>
      <c r="H46" s="191" t="s">
        <v>1037</v>
      </c>
    </row>
    <row r="47" spans="1:8" ht="51" x14ac:dyDescent="0.2">
      <c r="A47" s="191" t="s">
        <v>562</v>
      </c>
      <c r="B47" s="283" t="s">
        <v>8</v>
      </c>
      <c r="C47" s="283" t="s">
        <v>170</v>
      </c>
      <c r="D47" s="284" t="s">
        <v>563</v>
      </c>
      <c r="E47" s="81" t="s">
        <v>12</v>
      </c>
      <c r="F47" s="279" t="s">
        <v>500</v>
      </c>
      <c r="G47" s="191" t="s">
        <v>503</v>
      </c>
      <c r="H47" s="191" t="s">
        <v>1901</v>
      </c>
    </row>
    <row r="48" spans="1:8" ht="89.25" x14ac:dyDescent="0.2">
      <c r="A48" s="191" t="s">
        <v>275</v>
      </c>
      <c r="B48" s="277" t="s">
        <v>8</v>
      </c>
      <c r="C48" s="277" t="s">
        <v>170</v>
      </c>
      <c r="D48" s="278" t="s">
        <v>316</v>
      </c>
      <c r="E48" s="81" t="s">
        <v>11</v>
      </c>
      <c r="F48" s="279" t="s">
        <v>564</v>
      </c>
      <c r="G48" s="191" t="s">
        <v>503</v>
      </c>
      <c r="H48" s="164" t="s">
        <v>1902</v>
      </c>
    </row>
    <row r="49" spans="1:8" ht="127.5" x14ac:dyDescent="0.2">
      <c r="A49" s="191" t="s">
        <v>276</v>
      </c>
      <c r="B49" s="277" t="s">
        <v>8</v>
      </c>
      <c r="C49" s="277" t="s">
        <v>170</v>
      </c>
      <c r="D49" s="278" t="s">
        <v>317</v>
      </c>
      <c r="E49" s="81" t="s">
        <v>11</v>
      </c>
      <c r="F49" s="279" t="s">
        <v>542</v>
      </c>
      <c r="G49" s="191" t="s">
        <v>503</v>
      </c>
      <c r="H49" s="191" t="s">
        <v>1903</v>
      </c>
    </row>
    <row r="50" spans="1:8" ht="89.25" x14ac:dyDescent="0.2">
      <c r="A50" s="191" t="s">
        <v>277</v>
      </c>
      <c r="B50" s="280" t="s">
        <v>8</v>
      </c>
      <c r="C50" s="280" t="s">
        <v>170</v>
      </c>
      <c r="D50" s="281" t="s">
        <v>318</v>
      </c>
      <c r="E50" s="81" t="s">
        <v>11</v>
      </c>
      <c r="F50" s="279" t="s">
        <v>542</v>
      </c>
      <c r="G50" s="191" t="s">
        <v>503</v>
      </c>
      <c r="H50" s="191" t="s">
        <v>1904</v>
      </c>
    </row>
    <row r="51" spans="1:8" ht="38.25" x14ac:dyDescent="0.2">
      <c r="A51" s="191" t="s">
        <v>278</v>
      </c>
      <c r="B51" s="283" t="s">
        <v>8</v>
      </c>
      <c r="C51" s="283" t="s">
        <v>170</v>
      </c>
      <c r="D51" s="284" t="s">
        <v>319</v>
      </c>
      <c r="E51" s="81" t="s">
        <v>11</v>
      </c>
      <c r="F51" s="279" t="s">
        <v>542</v>
      </c>
      <c r="G51" s="191" t="s">
        <v>503</v>
      </c>
      <c r="H51" s="191" t="s">
        <v>1303</v>
      </c>
    </row>
    <row r="52" spans="1:8" ht="63.75" x14ac:dyDescent="0.2">
      <c r="A52" s="191" t="s">
        <v>279</v>
      </c>
      <c r="B52" s="277" t="s">
        <v>8</v>
      </c>
      <c r="C52" s="277" t="s">
        <v>170</v>
      </c>
      <c r="D52" s="278" t="s">
        <v>320</v>
      </c>
      <c r="E52" s="81" t="s">
        <v>11</v>
      </c>
      <c r="F52" s="279" t="s">
        <v>542</v>
      </c>
      <c r="G52" s="191" t="s">
        <v>503</v>
      </c>
      <c r="H52" s="191" t="s">
        <v>1305</v>
      </c>
    </row>
    <row r="53" spans="1:8" ht="38.25" x14ac:dyDescent="0.2">
      <c r="A53" s="191" t="s">
        <v>280</v>
      </c>
      <c r="B53" s="277" t="s">
        <v>8</v>
      </c>
      <c r="C53" s="277" t="s">
        <v>170</v>
      </c>
      <c r="D53" s="278" t="s">
        <v>321</v>
      </c>
      <c r="E53" s="81" t="s">
        <v>11</v>
      </c>
      <c r="F53" s="279" t="s">
        <v>542</v>
      </c>
      <c r="G53" s="191" t="s">
        <v>503</v>
      </c>
      <c r="H53" s="191" t="s">
        <v>1939</v>
      </c>
    </row>
    <row r="54" spans="1:8" ht="38.25" x14ac:dyDescent="0.2">
      <c r="A54" s="191" t="s">
        <v>281</v>
      </c>
      <c r="B54" s="280" t="s">
        <v>8</v>
      </c>
      <c r="C54" s="280" t="s">
        <v>170</v>
      </c>
      <c r="D54" s="281" t="s">
        <v>322</v>
      </c>
      <c r="E54" s="81" t="s">
        <v>11</v>
      </c>
      <c r="F54" s="279" t="s">
        <v>542</v>
      </c>
      <c r="G54" s="191" t="s">
        <v>503</v>
      </c>
      <c r="H54" s="191" t="s">
        <v>1940</v>
      </c>
    </row>
    <row r="55" spans="1:8" ht="38.25" x14ac:dyDescent="0.2">
      <c r="A55" s="191" t="s">
        <v>565</v>
      </c>
      <c r="B55" s="283" t="s">
        <v>8</v>
      </c>
      <c r="C55" s="283" t="s">
        <v>170</v>
      </c>
      <c r="D55" s="284" t="s">
        <v>566</v>
      </c>
      <c r="E55" s="81" t="s">
        <v>12</v>
      </c>
      <c r="F55" s="279" t="s">
        <v>500</v>
      </c>
      <c r="G55" s="191" t="s">
        <v>503</v>
      </c>
      <c r="H55" s="191" t="s">
        <v>1941</v>
      </c>
    </row>
    <row r="56" spans="1:8" ht="63.75" x14ac:dyDescent="0.2">
      <c r="A56" s="191" t="s">
        <v>282</v>
      </c>
      <c r="B56" s="277" t="s">
        <v>8</v>
      </c>
      <c r="C56" s="277" t="s">
        <v>170</v>
      </c>
      <c r="D56" s="278" t="s">
        <v>323</v>
      </c>
      <c r="E56" s="81" t="s">
        <v>11</v>
      </c>
      <c r="F56" s="279" t="s">
        <v>542</v>
      </c>
      <c r="G56" s="191" t="s">
        <v>503</v>
      </c>
      <c r="H56" s="191" t="s">
        <v>1905</v>
      </c>
    </row>
    <row r="57" spans="1:8" ht="76.5" x14ac:dyDescent="0.2">
      <c r="A57" s="191" t="s">
        <v>283</v>
      </c>
      <c r="B57" s="277" t="s">
        <v>8</v>
      </c>
      <c r="C57" s="277" t="s">
        <v>170</v>
      </c>
      <c r="D57" s="278" t="s">
        <v>324</v>
      </c>
      <c r="E57" s="81" t="s">
        <v>11</v>
      </c>
      <c r="F57" s="279" t="s">
        <v>542</v>
      </c>
      <c r="G57" s="191" t="s">
        <v>503</v>
      </c>
      <c r="H57" s="191" t="s">
        <v>1906</v>
      </c>
    </row>
    <row r="58" spans="1:8" ht="153" x14ac:dyDescent="0.2">
      <c r="A58" s="191" t="s">
        <v>284</v>
      </c>
      <c r="B58" s="277" t="s">
        <v>8</v>
      </c>
      <c r="C58" s="277" t="s">
        <v>170</v>
      </c>
      <c r="D58" s="278" t="s">
        <v>325</v>
      </c>
      <c r="E58" s="81" t="s">
        <v>11</v>
      </c>
      <c r="F58" s="279" t="s">
        <v>542</v>
      </c>
      <c r="G58" s="191" t="s">
        <v>503</v>
      </c>
      <c r="H58" s="191" t="s">
        <v>303</v>
      </c>
    </row>
    <row r="59" spans="1:8" ht="63.75" x14ac:dyDescent="0.2">
      <c r="A59" s="191" t="s">
        <v>285</v>
      </c>
      <c r="B59" s="280" t="s">
        <v>8</v>
      </c>
      <c r="C59" s="280" t="s">
        <v>170</v>
      </c>
      <c r="D59" s="281" t="s">
        <v>326</v>
      </c>
      <c r="E59" s="81" t="s">
        <v>11</v>
      </c>
      <c r="F59" s="279" t="s">
        <v>542</v>
      </c>
      <c r="G59" s="191" t="s">
        <v>503</v>
      </c>
      <c r="H59" s="191" t="s">
        <v>1907</v>
      </c>
    </row>
    <row r="60" spans="1:8" ht="63.75" x14ac:dyDescent="0.2">
      <c r="A60" s="191" t="s">
        <v>286</v>
      </c>
      <c r="B60" s="283" t="s">
        <v>8</v>
      </c>
      <c r="C60" s="283" t="s">
        <v>170</v>
      </c>
      <c r="D60" s="284" t="s">
        <v>327</v>
      </c>
      <c r="E60" s="81" t="s">
        <v>11</v>
      </c>
      <c r="F60" s="279" t="s">
        <v>542</v>
      </c>
      <c r="G60" s="191" t="s">
        <v>503</v>
      </c>
      <c r="H60" s="191" t="s">
        <v>1908</v>
      </c>
    </row>
    <row r="61" spans="1:8" ht="89.25" x14ac:dyDescent="0.2">
      <c r="A61" s="191" t="s">
        <v>287</v>
      </c>
      <c r="B61" s="277" t="s">
        <v>8</v>
      </c>
      <c r="C61" s="277" t="s">
        <v>170</v>
      </c>
      <c r="D61" s="278" t="s">
        <v>328</v>
      </c>
      <c r="E61" s="81" t="s">
        <v>11</v>
      </c>
      <c r="F61" s="279" t="s">
        <v>542</v>
      </c>
      <c r="G61" s="191" t="s">
        <v>503</v>
      </c>
      <c r="H61" s="191" t="s">
        <v>1909</v>
      </c>
    </row>
    <row r="62" spans="1:8" ht="51" x14ac:dyDescent="0.2">
      <c r="A62" s="191" t="s">
        <v>288</v>
      </c>
      <c r="B62" s="277" t="s">
        <v>8</v>
      </c>
      <c r="C62" s="277" t="s">
        <v>170</v>
      </c>
      <c r="D62" s="278" t="s">
        <v>329</v>
      </c>
      <c r="E62" s="81" t="s">
        <v>11</v>
      </c>
      <c r="F62" s="279" t="s">
        <v>542</v>
      </c>
      <c r="G62" s="191" t="s">
        <v>503</v>
      </c>
      <c r="H62" s="191" t="s">
        <v>1910</v>
      </c>
    </row>
    <row r="63" spans="1:8" ht="38.25" x14ac:dyDescent="0.2">
      <c r="A63" s="191" t="s">
        <v>289</v>
      </c>
      <c r="B63" s="280" t="s">
        <v>8</v>
      </c>
      <c r="C63" s="280" t="s">
        <v>170</v>
      </c>
      <c r="D63" s="281" t="s">
        <v>330</v>
      </c>
      <c r="E63" s="81" t="s">
        <v>11</v>
      </c>
      <c r="F63" s="279" t="s">
        <v>567</v>
      </c>
      <c r="G63" s="191" t="s">
        <v>503</v>
      </c>
      <c r="H63" s="191" t="s">
        <v>1911</v>
      </c>
    </row>
    <row r="64" spans="1:8" ht="63.75" x14ac:dyDescent="0.2">
      <c r="A64" s="191" t="s">
        <v>290</v>
      </c>
      <c r="B64" s="283" t="s">
        <v>8</v>
      </c>
      <c r="C64" s="283" t="s">
        <v>170</v>
      </c>
      <c r="D64" s="284" t="s">
        <v>331</v>
      </c>
      <c r="E64" s="81" t="s">
        <v>11</v>
      </c>
      <c r="F64" s="279" t="s">
        <v>568</v>
      </c>
      <c r="G64" s="191" t="s">
        <v>503</v>
      </c>
      <c r="H64" s="191" t="s">
        <v>1912</v>
      </c>
    </row>
    <row r="65" spans="1:8" ht="51" x14ac:dyDescent="0.2">
      <c r="A65" s="191" t="s">
        <v>291</v>
      </c>
      <c r="B65" s="277" t="s">
        <v>8</v>
      </c>
      <c r="C65" s="277" t="s">
        <v>170</v>
      </c>
      <c r="D65" s="278" t="s">
        <v>332</v>
      </c>
      <c r="E65" s="81" t="s">
        <v>11</v>
      </c>
      <c r="F65" s="279" t="s">
        <v>542</v>
      </c>
      <c r="G65" s="191" t="s">
        <v>503</v>
      </c>
      <c r="H65" s="191" t="s">
        <v>1913</v>
      </c>
    </row>
    <row r="66" spans="1:8" ht="38.25" x14ac:dyDescent="0.2">
      <c r="A66" s="191" t="s">
        <v>292</v>
      </c>
      <c r="B66" s="277" t="s">
        <v>8</v>
      </c>
      <c r="C66" s="277" t="s">
        <v>170</v>
      </c>
      <c r="D66" s="278" t="s">
        <v>333</v>
      </c>
      <c r="E66" s="81" t="s">
        <v>11</v>
      </c>
      <c r="F66" s="279" t="s">
        <v>542</v>
      </c>
      <c r="G66" s="191" t="s">
        <v>503</v>
      </c>
      <c r="H66" s="191" t="s">
        <v>1914</v>
      </c>
    </row>
    <row r="67" spans="1:8" ht="38.25" x14ac:dyDescent="0.2">
      <c r="A67" s="191" t="s">
        <v>569</v>
      </c>
      <c r="B67" s="280" t="s">
        <v>8</v>
      </c>
      <c r="C67" s="280" t="s">
        <v>170</v>
      </c>
      <c r="D67" s="281" t="s">
        <v>570</v>
      </c>
      <c r="E67" s="81" t="s">
        <v>12</v>
      </c>
      <c r="F67" s="279" t="s">
        <v>500</v>
      </c>
      <c r="G67" s="191" t="s">
        <v>12</v>
      </c>
      <c r="H67" s="191" t="s">
        <v>304</v>
      </c>
    </row>
    <row r="68" spans="1:8" ht="216.75" x14ac:dyDescent="0.2">
      <c r="A68" s="191" t="s">
        <v>571</v>
      </c>
      <c r="B68" s="283" t="s">
        <v>8</v>
      </c>
      <c r="C68" s="283" t="s">
        <v>170</v>
      </c>
      <c r="D68" s="284" t="s">
        <v>572</v>
      </c>
      <c r="E68" s="81" t="s">
        <v>12</v>
      </c>
      <c r="F68" s="279" t="s">
        <v>500</v>
      </c>
      <c r="G68" s="191" t="s">
        <v>503</v>
      </c>
      <c r="H68" s="191" t="s">
        <v>1915</v>
      </c>
    </row>
    <row r="69" spans="1:8" ht="25.5" x14ac:dyDescent="0.2">
      <c r="A69" s="191" t="s">
        <v>573</v>
      </c>
      <c r="B69" s="277" t="s">
        <v>8</v>
      </c>
      <c r="C69" s="277" t="s">
        <v>170</v>
      </c>
      <c r="D69" s="278" t="s">
        <v>574</v>
      </c>
      <c r="E69" s="81" t="s">
        <v>12</v>
      </c>
      <c r="F69" s="279" t="s">
        <v>500</v>
      </c>
      <c r="G69" s="191" t="s">
        <v>503</v>
      </c>
      <c r="H69" s="191" t="s">
        <v>1328</v>
      </c>
    </row>
    <row r="70" spans="1:8" ht="38.25" x14ac:dyDescent="0.2">
      <c r="A70" s="191" t="s">
        <v>575</v>
      </c>
      <c r="B70" s="280" t="s">
        <v>8</v>
      </c>
      <c r="C70" s="280" t="s">
        <v>170</v>
      </c>
      <c r="D70" s="281" t="s">
        <v>576</v>
      </c>
      <c r="E70" s="81" t="s">
        <v>12</v>
      </c>
      <c r="F70" s="279" t="s">
        <v>500</v>
      </c>
      <c r="G70" s="191" t="s">
        <v>12</v>
      </c>
      <c r="H70" s="191" t="s">
        <v>304</v>
      </c>
    </row>
    <row r="71" spans="1:8" ht="102" x14ac:dyDescent="0.2">
      <c r="A71" s="191" t="s">
        <v>577</v>
      </c>
      <c r="B71" s="283" t="s">
        <v>8</v>
      </c>
      <c r="C71" s="283" t="s">
        <v>170</v>
      </c>
      <c r="D71" s="284" t="s">
        <v>578</v>
      </c>
      <c r="E71" s="81" t="s">
        <v>12</v>
      </c>
      <c r="F71" s="279" t="s">
        <v>500</v>
      </c>
      <c r="G71" s="191" t="s">
        <v>503</v>
      </c>
      <c r="H71" s="191" t="s">
        <v>1916</v>
      </c>
    </row>
    <row r="72" spans="1:8" ht="38.25" x14ac:dyDescent="0.2">
      <c r="A72" s="191" t="s">
        <v>579</v>
      </c>
      <c r="B72" s="277" t="s">
        <v>8</v>
      </c>
      <c r="C72" s="277" t="s">
        <v>170</v>
      </c>
      <c r="D72" s="278" t="s">
        <v>580</v>
      </c>
      <c r="E72" s="81" t="s">
        <v>12</v>
      </c>
      <c r="F72" s="279" t="s">
        <v>500</v>
      </c>
      <c r="G72" s="191" t="s">
        <v>503</v>
      </c>
      <c r="H72" s="191" t="s">
        <v>1917</v>
      </c>
    </row>
    <row r="73" spans="1:8" ht="51" x14ac:dyDescent="0.2">
      <c r="A73" s="191" t="s">
        <v>581</v>
      </c>
      <c r="B73" s="280" t="s">
        <v>8</v>
      </c>
      <c r="C73" s="280" t="s">
        <v>170</v>
      </c>
      <c r="D73" s="281" t="s">
        <v>582</v>
      </c>
      <c r="E73" s="81" t="s">
        <v>12</v>
      </c>
      <c r="F73" s="279" t="s">
        <v>500</v>
      </c>
      <c r="G73" s="191" t="s">
        <v>503</v>
      </c>
      <c r="H73" s="191" t="s">
        <v>1918</v>
      </c>
    </row>
    <row r="74" spans="1:8" ht="63.75" x14ac:dyDescent="0.2">
      <c r="A74" s="191" t="s">
        <v>583</v>
      </c>
      <c r="B74" s="277" t="s">
        <v>8</v>
      </c>
      <c r="C74" s="277" t="s">
        <v>170</v>
      </c>
      <c r="D74" s="278" t="s">
        <v>584</v>
      </c>
      <c r="E74" s="81" t="s">
        <v>12</v>
      </c>
      <c r="F74" s="279" t="s">
        <v>500</v>
      </c>
      <c r="G74" s="191" t="s">
        <v>503</v>
      </c>
      <c r="H74" s="191" t="s">
        <v>1919</v>
      </c>
    </row>
    <row r="75" spans="1:8" ht="38.25" x14ac:dyDescent="0.2">
      <c r="A75" s="191" t="s">
        <v>585</v>
      </c>
      <c r="B75" s="280" t="s">
        <v>8</v>
      </c>
      <c r="C75" s="280" t="s">
        <v>170</v>
      </c>
      <c r="D75" s="281" t="s">
        <v>586</v>
      </c>
      <c r="E75" s="81" t="s">
        <v>12</v>
      </c>
      <c r="F75" s="279" t="s">
        <v>500</v>
      </c>
      <c r="G75" s="191" t="s">
        <v>503</v>
      </c>
      <c r="H75" s="191" t="s">
        <v>1920</v>
      </c>
    </row>
    <row r="76" spans="1:8" ht="229.5" x14ac:dyDescent="0.2">
      <c r="A76" s="191" t="s">
        <v>587</v>
      </c>
      <c r="B76" s="283" t="s">
        <v>8</v>
      </c>
      <c r="C76" s="283" t="s">
        <v>170</v>
      </c>
      <c r="D76" s="284" t="s">
        <v>588</v>
      </c>
      <c r="E76" s="81" t="s">
        <v>12</v>
      </c>
      <c r="F76" s="279" t="s">
        <v>500</v>
      </c>
      <c r="G76" s="191" t="s">
        <v>503</v>
      </c>
      <c r="H76" s="191" t="s">
        <v>1921</v>
      </c>
    </row>
    <row r="77" spans="1:8" ht="25.5" x14ac:dyDescent="0.2">
      <c r="A77" s="191" t="s">
        <v>589</v>
      </c>
      <c r="B77" s="277" t="s">
        <v>8</v>
      </c>
      <c r="C77" s="277" t="s">
        <v>170</v>
      </c>
      <c r="D77" s="278" t="s">
        <v>590</v>
      </c>
      <c r="E77" s="81" t="s">
        <v>12</v>
      </c>
      <c r="F77" s="279" t="s">
        <v>500</v>
      </c>
      <c r="G77" s="191" t="s">
        <v>503</v>
      </c>
      <c r="H77" s="191" t="s">
        <v>1922</v>
      </c>
    </row>
    <row r="78" spans="1:8" ht="51" x14ac:dyDescent="0.2">
      <c r="A78" s="191" t="s">
        <v>591</v>
      </c>
      <c r="B78" s="277" t="s">
        <v>8</v>
      </c>
      <c r="C78" s="277" t="s">
        <v>170</v>
      </c>
      <c r="D78" s="278" t="s">
        <v>592</v>
      </c>
      <c r="E78" s="81" t="s">
        <v>12</v>
      </c>
      <c r="F78" s="279" t="s">
        <v>500</v>
      </c>
      <c r="G78" s="191" t="s">
        <v>503</v>
      </c>
      <c r="H78" s="191" t="s">
        <v>1923</v>
      </c>
    </row>
    <row r="79" spans="1:8" ht="38.25" x14ac:dyDescent="0.2">
      <c r="A79" s="191" t="s">
        <v>593</v>
      </c>
      <c r="B79" s="280" t="s">
        <v>8</v>
      </c>
      <c r="C79" s="280" t="s">
        <v>170</v>
      </c>
      <c r="D79" s="281" t="s">
        <v>594</v>
      </c>
      <c r="E79" s="81" t="s">
        <v>12</v>
      </c>
      <c r="F79" s="279" t="s">
        <v>500</v>
      </c>
      <c r="G79" s="191" t="s">
        <v>503</v>
      </c>
      <c r="H79" s="191" t="s">
        <v>1924</v>
      </c>
    </row>
    <row r="80" spans="1:8" ht="38.25" x14ac:dyDescent="0.2">
      <c r="A80" s="191" t="s">
        <v>595</v>
      </c>
      <c r="B80" s="283" t="s">
        <v>8</v>
      </c>
      <c r="C80" s="283" t="s">
        <v>170</v>
      </c>
      <c r="D80" s="284" t="s">
        <v>596</v>
      </c>
      <c r="E80" s="81" t="s">
        <v>12</v>
      </c>
      <c r="F80" s="279" t="s">
        <v>500</v>
      </c>
      <c r="G80" s="191" t="s">
        <v>12</v>
      </c>
      <c r="H80" s="191" t="s">
        <v>304</v>
      </c>
    </row>
    <row r="81" spans="1:8" ht="51" x14ac:dyDescent="0.2">
      <c r="A81" s="191" t="s">
        <v>597</v>
      </c>
      <c r="B81" s="277" t="s">
        <v>8</v>
      </c>
      <c r="C81" s="277" t="s">
        <v>170</v>
      </c>
      <c r="D81" s="278" t="s">
        <v>598</v>
      </c>
      <c r="E81" s="81" t="s">
        <v>12</v>
      </c>
      <c r="F81" s="279" t="s">
        <v>500</v>
      </c>
      <c r="G81" s="191" t="s">
        <v>503</v>
      </c>
      <c r="H81" s="191" t="s">
        <v>1925</v>
      </c>
    </row>
    <row r="82" spans="1:8" ht="25.5" x14ac:dyDescent="0.2">
      <c r="A82" s="191" t="s">
        <v>599</v>
      </c>
      <c r="B82" s="277" t="s">
        <v>8</v>
      </c>
      <c r="C82" s="277" t="s">
        <v>170</v>
      </c>
      <c r="D82" s="278" t="s">
        <v>600</v>
      </c>
      <c r="E82" s="81" t="s">
        <v>12</v>
      </c>
      <c r="F82" s="279" t="s">
        <v>500</v>
      </c>
      <c r="G82" s="191" t="s">
        <v>503</v>
      </c>
      <c r="H82" s="191" t="s">
        <v>1414</v>
      </c>
    </row>
    <row r="83" spans="1:8" ht="25.5" x14ac:dyDescent="0.2">
      <c r="A83" s="191" t="s">
        <v>601</v>
      </c>
      <c r="B83" s="280" t="s">
        <v>8</v>
      </c>
      <c r="C83" s="280" t="s">
        <v>170</v>
      </c>
      <c r="D83" s="281" t="s">
        <v>602</v>
      </c>
      <c r="E83" s="81" t="s">
        <v>12</v>
      </c>
      <c r="F83" s="279" t="s">
        <v>500</v>
      </c>
      <c r="G83" s="191" t="s">
        <v>503</v>
      </c>
      <c r="H83" s="191" t="s">
        <v>1416</v>
      </c>
    </row>
    <row r="84" spans="1:8" ht="25.5" x14ac:dyDescent="0.2">
      <c r="A84" s="191" t="s">
        <v>603</v>
      </c>
      <c r="B84" s="283" t="s">
        <v>8</v>
      </c>
      <c r="C84" s="283" t="s">
        <v>170</v>
      </c>
      <c r="D84" s="284" t="s">
        <v>604</v>
      </c>
      <c r="E84" s="81" t="s">
        <v>12</v>
      </c>
      <c r="F84" s="279" t="s">
        <v>500</v>
      </c>
      <c r="G84" s="191" t="s">
        <v>503</v>
      </c>
      <c r="H84" s="191" t="s">
        <v>1418</v>
      </c>
    </row>
    <row r="85" spans="1:8" ht="38.25" x14ac:dyDescent="0.2">
      <c r="A85" s="191" t="s">
        <v>605</v>
      </c>
      <c r="B85" s="277" t="s">
        <v>8</v>
      </c>
      <c r="C85" s="277" t="s">
        <v>170</v>
      </c>
      <c r="D85" s="278" t="s">
        <v>606</v>
      </c>
      <c r="E85" s="81" t="s">
        <v>12</v>
      </c>
      <c r="F85" s="279" t="s">
        <v>500</v>
      </c>
      <c r="G85" s="191" t="s">
        <v>503</v>
      </c>
      <c r="H85" s="191" t="s">
        <v>1420</v>
      </c>
    </row>
    <row r="86" spans="1:8" ht="25.5" x14ac:dyDescent="0.2">
      <c r="A86" s="191" t="s">
        <v>607</v>
      </c>
      <c r="B86" s="277" t="s">
        <v>8</v>
      </c>
      <c r="C86" s="277" t="s">
        <v>170</v>
      </c>
      <c r="D86" s="278" t="s">
        <v>608</v>
      </c>
      <c r="E86" s="81" t="s">
        <v>12</v>
      </c>
      <c r="F86" s="279" t="s">
        <v>500</v>
      </c>
      <c r="G86" s="191" t="s">
        <v>503</v>
      </c>
      <c r="H86" s="191" t="s">
        <v>1420</v>
      </c>
    </row>
    <row r="87" spans="1:8" ht="25.5" x14ac:dyDescent="0.2">
      <c r="A87" s="191" t="s">
        <v>609</v>
      </c>
      <c r="B87" s="280" t="s">
        <v>8</v>
      </c>
      <c r="C87" s="280" t="s">
        <v>170</v>
      </c>
      <c r="D87" s="281" t="s">
        <v>610</v>
      </c>
      <c r="E87" s="81" t="s">
        <v>12</v>
      </c>
      <c r="F87" s="279" t="s">
        <v>500</v>
      </c>
      <c r="G87" s="191" t="s">
        <v>12</v>
      </c>
      <c r="H87" s="191" t="s">
        <v>304</v>
      </c>
    </row>
    <row r="88" spans="1:8" ht="38.25" x14ac:dyDescent="0.2">
      <c r="A88" s="191" t="s">
        <v>611</v>
      </c>
      <c r="B88" s="283" t="s">
        <v>8</v>
      </c>
      <c r="C88" s="283" t="s">
        <v>170</v>
      </c>
      <c r="D88" s="284" t="s">
        <v>612</v>
      </c>
      <c r="E88" s="81" t="s">
        <v>12</v>
      </c>
      <c r="F88" s="279" t="s">
        <v>500</v>
      </c>
      <c r="G88" s="191" t="s">
        <v>503</v>
      </c>
      <c r="H88" s="191" t="s">
        <v>1927</v>
      </c>
    </row>
    <row r="89" spans="1:8" ht="25.5" x14ac:dyDescent="0.2">
      <c r="A89" s="191" t="s">
        <v>613</v>
      </c>
      <c r="B89" s="277" t="s">
        <v>8</v>
      </c>
      <c r="C89" s="277" t="s">
        <v>170</v>
      </c>
      <c r="D89" s="278" t="s">
        <v>614</v>
      </c>
      <c r="E89" s="81" t="s">
        <v>12</v>
      </c>
      <c r="F89" s="279" t="s">
        <v>500</v>
      </c>
      <c r="G89" s="191" t="s">
        <v>12</v>
      </c>
      <c r="H89" s="191" t="s">
        <v>304</v>
      </c>
    </row>
    <row r="90" spans="1:8" ht="25.5" x14ac:dyDescent="0.2">
      <c r="A90" s="191" t="s">
        <v>615</v>
      </c>
      <c r="B90" s="277" t="s">
        <v>8</v>
      </c>
      <c r="C90" s="277" t="s">
        <v>170</v>
      </c>
      <c r="D90" s="278" t="s">
        <v>616</v>
      </c>
      <c r="E90" s="81" t="s">
        <v>12</v>
      </c>
      <c r="F90" s="279" t="s">
        <v>500</v>
      </c>
      <c r="G90" s="191" t="s">
        <v>12</v>
      </c>
      <c r="H90" s="191" t="s">
        <v>304</v>
      </c>
    </row>
    <row r="91" spans="1:8" ht="38.25" x14ac:dyDescent="0.2">
      <c r="A91" s="191" t="s">
        <v>617</v>
      </c>
      <c r="B91" s="280" t="s">
        <v>8</v>
      </c>
      <c r="C91" s="280" t="s">
        <v>170</v>
      </c>
      <c r="D91" s="281" t="s">
        <v>618</v>
      </c>
      <c r="E91" s="81" t="s">
        <v>12</v>
      </c>
      <c r="F91" s="279" t="s">
        <v>500</v>
      </c>
      <c r="G91" s="191" t="s">
        <v>503</v>
      </c>
      <c r="H91" s="191" t="s">
        <v>1928</v>
      </c>
    </row>
    <row r="92" spans="1:8" ht="51" x14ac:dyDescent="0.2">
      <c r="A92" s="191" t="s">
        <v>619</v>
      </c>
      <c r="B92" s="283" t="s">
        <v>8</v>
      </c>
      <c r="C92" s="283" t="s">
        <v>170</v>
      </c>
      <c r="D92" s="284" t="s">
        <v>620</v>
      </c>
      <c r="E92" s="81" t="s">
        <v>12</v>
      </c>
      <c r="F92" s="279" t="s">
        <v>500</v>
      </c>
      <c r="G92" s="191" t="s">
        <v>503</v>
      </c>
      <c r="H92" s="191" t="s">
        <v>1929</v>
      </c>
    </row>
    <row r="93" spans="1:8" ht="51" x14ac:dyDescent="0.2">
      <c r="A93" s="191" t="s">
        <v>621</v>
      </c>
      <c r="B93" s="277" t="s">
        <v>8</v>
      </c>
      <c r="C93" s="277" t="s">
        <v>170</v>
      </c>
      <c r="D93" s="278" t="s">
        <v>622</v>
      </c>
      <c r="E93" s="81" t="s">
        <v>12</v>
      </c>
      <c r="F93" s="279" t="s">
        <v>500</v>
      </c>
      <c r="G93" s="191" t="s">
        <v>503</v>
      </c>
      <c r="H93" s="191" t="s">
        <v>1930</v>
      </c>
    </row>
    <row r="94" spans="1:8" ht="76.5" x14ac:dyDescent="0.2">
      <c r="A94" s="191" t="s">
        <v>623</v>
      </c>
      <c r="B94" s="277" t="s">
        <v>8</v>
      </c>
      <c r="C94" s="277" t="s">
        <v>170</v>
      </c>
      <c r="D94" s="278" t="s">
        <v>624</v>
      </c>
      <c r="E94" s="81" t="s">
        <v>12</v>
      </c>
      <c r="F94" s="279" t="s">
        <v>500</v>
      </c>
      <c r="G94" s="191" t="s">
        <v>503</v>
      </c>
      <c r="H94" s="191" t="s">
        <v>1931</v>
      </c>
    </row>
    <row r="95" spans="1:8" ht="38.25" x14ac:dyDescent="0.2">
      <c r="A95" s="191" t="s">
        <v>625</v>
      </c>
      <c r="B95" s="280" t="s">
        <v>8</v>
      </c>
      <c r="C95" s="280" t="s">
        <v>170</v>
      </c>
      <c r="D95" s="281" t="s">
        <v>626</v>
      </c>
      <c r="E95" s="81" t="s">
        <v>12</v>
      </c>
      <c r="F95" s="279" t="s">
        <v>500</v>
      </c>
      <c r="G95" s="191" t="s">
        <v>503</v>
      </c>
      <c r="H95" s="191" t="s">
        <v>1932</v>
      </c>
    </row>
    <row r="96" spans="1:8" ht="38.25" x14ac:dyDescent="0.2">
      <c r="A96" s="191" t="s">
        <v>293</v>
      </c>
      <c r="B96" s="283" t="s">
        <v>8</v>
      </c>
      <c r="C96" s="283" t="s">
        <v>170</v>
      </c>
      <c r="D96" s="284" t="s">
        <v>334</v>
      </c>
      <c r="E96" s="81" t="s">
        <v>11</v>
      </c>
      <c r="F96" s="279" t="s">
        <v>627</v>
      </c>
      <c r="G96" s="191" t="s">
        <v>503</v>
      </c>
      <c r="H96" s="191" t="s">
        <v>1933</v>
      </c>
    </row>
    <row r="97" spans="1:8" ht="178.5" x14ac:dyDescent="0.2">
      <c r="A97" s="191" t="s">
        <v>294</v>
      </c>
      <c r="B97" s="277" t="s">
        <v>8</v>
      </c>
      <c r="C97" s="277" t="s">
        <v>170</v>
      </c>
      <c r="D97" s="278" t="s">
        <v>335</v>
      </c>
      <c r="E97" s="81" t="s">
        <v>11</v>
      </c>
      <c r="F97" s="279" t="s">
        <v>627</v>
      </c>
      <c r="G97" s="191" t="s">
        <v>503</v>
      </c>
      <c r="H97" s="191" t="s">
        <v>1934</v>
      </c>
    </row>
    <row r="98" spans="1:8" ht="204" x14ac:dyDescent="0.2">
      <c r="A98" s="191" t="s">
        <v>295</v>
      </c>
      <c r="B98" s="280" t="s">
        <v>8</v>
      </c>
      <c r="C98" s="280" t="s">
        <v>170</v>
      </c>
      <c r="D98" s="281" t="s">
        <v>336</v>
      </c>
      <c r="E98" s="81" t="s">
        <v>11</v>
      </c>
      <c r="F98" s="279" t="s">
        <v>627</v>
      </c>
      <c r="G98" s="191" t="s">
        <v>503</v>
      </c>
      <c r="H98" s="191" t="s">
        <v>1935</v>
      </c>
    </row>
    <row r="99" spans="1:8" ht="76.5" x14ac:dyDescent="0.2">
      <c r="A99" s="191" t="s">
        <v>296</v>
      </c>
      <c r="B99" s="283" t="s">
        <v>8</v>
      </c>
      <c r="C99" s="283" t="s">
        <v>170</v>
      </c>
      <c r="D99" s="284" t="s">
        <v>337</v>
      </c>
      <c r="E99" s="81" t="s">
        <v>11</v>
      </c>
      <c r="F99" s="279" t="s">
        <v>187</v>
      </c>
      <c r="G99" s="191" t="s">
        <v>503</v>
      </c>
      <c r="H99" s="191" t="s">
        <v>1936</v>
      </c>
    </row>
    <row r="100" spans="1:8" ht="63.75" x14ac:dyDescent="0.2">
      <c r="A100" s="191" t="s">
        <v>628</v>
      </c>
      <c r="B100" s="277" t="s">
        <v>8</v>
      </c>
      <c r="C100" s="277" t="s">
        <v>170</v>
      </c>
      <c r="D100" s="278" t="s">
        <v>629</v>
      </c>
      <c r="E100" s="81" t="s">
        <v>12</v>
      </c>
      <c r="F100" s="279" t="s">
        <v>500</v>
      </c>
      <c r="G100" s="191" t="s">
        <v>503</v>
      </c>
      <c r="H100" s="191" t="s">
        <v>1937</v>
      </c>
    </row>
    <row r="101" spans="1:8" ht="89.25" x14ac:dyDescent="0.2">
      <c r="A101" s="191" t="s">
        <v>297</v>
      </c>
      <c r="B101" s="280" t="s">
        <v>8</v>
      </c>
      <c r="C101" s="280" t="s">
        <v>170</v>
      </c>
      <c r="D101" s="281" t="s">
        <v>338</v>
      </c>
      <c r="E101" s="81" t="s">
        <v>11</v>
      </c>
      <c r="F101" s="279" t="s">
        <v>187</v>
      </c>
      <c r="G101" s="191" t="s">
        <v>503</v>
      </c>
      <c r="H101" s="191" t="s">
        <v>1938</v>
      </c>
    </row>
    <row r="102" spans="1:8" ht="89.25" x14ac:dyDescent="0.2">
      <c r="A102" s="191" t="s">
        <v>630</v>
      </c>
      <c r="B102" s="277" t="s">
        <v>8</v>
      </c>
      <c r="C102" s="277" t="s">
        <v>170</v>
      </c>
      <c r="D102" s="278" t="s">
        <v>631</v>
      </c>
      <c r="E102" s="81" t="s">
        <v>12</v>
      </c>
      <c r="F102" s="279" t="s">
        <v>500</v>
      </c>
      <c r="G102" s="191" t="s">
        <v>503</v>
      </c>
      <c r="H102" s="191" t="s">
        <v>1942</v>
      </c>
    </row>
    <row r="103" spans="1:8" ht="89.25" x14ac:dyDescent="0.2">
      <c r="A103" s="191" t="s">
        <v>1943</v>
      </c>
      <c r="B103" s="277" t="s">
        <v>8</v>
      </c>
      <c r="C103" s="277" t="s">
        <v>170</v>
      </c>
      <c r="D103" s="278" t="s">
        <v>631</v>
      </c>
      <c r="E103" s="81" t="s">
        <v>12</v>
      </c>
      <c r="F103" s="279" t="s">
        <v>500</v>
      </c>
      <c r="G103" s="191" t="s">
        <v>503</v>
      </c>
      <c r="H103" s="191" t="s">
        <v>1942</v>
      </c>
    </row>
    <row r="104" spans="1:8" ht="89.25" x14ac:dyDescent="0.2">
      <c r="A104" s="191" t="s">
        <v>1944</v>
      </c>
      <c r="B104" s="277" t="s">
        <v>8</v>
      </c>
      <c r="C104" s="277" t="s">
        <v>170</v>
      </c>
      <c r="D104" s="278" t="s">
        <v>631</v>
      </c>
      <c r="E104" s="81" t="s">
        <v>12</v>
      </c>
      <c r="F104" s="279" t="s">
        <v>500</v>
      </c>
      <c r="G104" s="191" t="s">
        <v>503</v>
      </c>
      <c r="H104" s="191" t="s">
        <v>1942</v>
      </c>
    </row>
    <row r="105" spans="1:8" ht="25.5" x14ac:dyDescent="0.2">
      <c r="A105" s="191" t="s">
        <v>632</v>
      </c>
      <c r="B105" s="280" t="s">
        <v>8</v>
      </c>
      <c r="C105" s="280" t="s">
        <v>170</v>
      </c>
      <c r="D105" s="281" t="s">
        <v>633</v>
      </c>
      <c r="E105" s="81" t="s">
        <v>12</v>
      </c>
      <c r="F105" s="279" t="s">
        <v>500</v>
      </c>
      <c r="G105" s="191" t="s">
        <v>503</v>
      </c>
      <c r="H105" s="191" t="s">
        <v>1061</v>
      </c>
    </row>
    <row r="106" spans="1:8" ht="38.25" x14ac:dyDescent="0.2">
      <c r="A106" s="191" t="s">
        <v>634</v>
      </c>
      <c r="B106" s="283" t="s">
        <v>8</v>
      </c>
      <c r="C106" s="283" t="s">
        <v>170</v>
      </c>
      <c r="D106" s="284" t="s">
        <v>635</v>
      </c>
      <c r="E106" s="81" t="s">
        <v>12</v>
      </c>
      <c r="F106" s="279" t="s">
        <v>500</v>
      </c>
      <c r="G106" s="191" t="s">
        <v>12</v>
      </c>
      <c r="H106" s="191" t="s">
        <v>304</v>
      </c>
    </row>
    <row r="107" spans="1:8" ht="51" x14ac:dyDescent="0.2">
      <c r="A107" s="191" t="s">
        <v>636</v>
      </c>
      <c r="B107" s="277" t="s">
        <v>8</v>
      </c>
      <c r="C107" s="277" t="s">
        <v>170</v>
      </c>
      <c r="D107" s="278" t="s">
        <v>637</v>
      </c>
      <c r="E107" s="81" t="s">
        <v>12</v>
      </c>
      <c r="F107" s="279" t="s">
        <v>500</v>
      </c>
      <c r="G107" s="191" t="s">
        <v>503</v>
      </c>
      <c r="H107" s="191" t="s">
        <v>1945</v>
      </c>
    </row>
    <row r="108" spans="1:8" ht="25.5" x14ac:dyDescent="0.2">
      <c r="A108" s="191" t="s">
        <v>638</v>
      </c>
      <c r="B108" s="277" t="s">
        <v>8</v>
      </c>
      <c r="C108" s="277" t="s">
        <v>170</v>
      </c>
      <c r="D108" s="278" t="s">
        <v>639</v>
      </c>
      <c r="E108" s="81" t="s">
        <v>12</v>
      </c>
      <c r="F108" s="279" t="s">
        <v>500</v>
      </c>
      <c r="G108" s="191" t="s">
        <v>503</v>
      </c>
      <c r="H108" s="191" t="s">
        <v>1094</v>
      </c>
    </row>
    <row r="109" spans="1:8" ht="38.25" x14ac:dyDescent="0.2">
      <c r="A109" s="191" t="s">
        <v>640</v>
      </c>
      <c r="B109" s="280" t="s">
        <v>8</v>
      </c>
      <c r="C109" s="280" t="s">
        <v>170</v>
      </c>
      <c r="D109" s="281" t="s">
        <v>641</v>
      </c>
      <c r="E109" s="81" t="s">
        <v>12</v>
      </c>
      <c r="F109" s="279" t="s">
        <v>500</v>
      </c>
      <c r="G109" s="191" t="s">
        <v>503</v>
      </c>
      <c r="H109" s="191" t="s">
        <v>1946</v>
      </c>
    </row>
    <row r="110" spans="1:8" ht="25.5" x14ac:dyDescent="0.2">
      <c r="A110" s="191" t="s">
        <v>642</v>
      </c>
      <c r="B110" s="283" t="s">
        <v>8</v>
      </c>
      <c r="C110" s="283" t="s">
        <v>170</v>
      </c>
      <c r="D110" s="284" t="s">
        <v>643</v>
      </c>
      <c r="E110" s="81" t="s">
        <v>12</v>
      </c>
      <c r="F110" s="279" t="s">
        <v>500</v>
      </c>
      <c r="G110" s="191" t="s">
        <v>503</v>
      </c>
      <c r="H110" s="191" t="s">
        <v>1947</v>
      </c>
    </row>
    <row r="111" spans="1:8" ht="25.5" x14ac:dyDescent="0.2">
      <c r="A111" s="191" t="s">
        <v>644</v>
      </c>
      <c r="B111" s="277" t="s">
        <v>8</v>
      </c>
      <c r="C111" s="277" t="s">
        <v>170</v>
      </c>
      <c r="D111" s="278" t="s">
        <v>645</v>
      </c>
      <c r="E111" s="81" t="s">
        <v>12</v>
      </c>
      <c r="F111" s="279" t="s">
        <v>500</v>
      </c>
      <c r="G111" s="191" t="s">
        <v>503</v>
      </c>
      <c r="H111" s="191" t="s">
        <v>1948</v>
      </c>
    </row>
    <row r="112" spans="1:8" ht="153" x14ac:dyDescent="0.2">
      <c r="A112" s="191" t="s">
        <v>646</v>
      </c>
      <c r="B112" s="277" t="s">
        <v>8</v>
      </c>
      <c r="C112" s="277" t="s">
        <v>170</v>
      </c>
      <c r="D112" s="278" t="s">
        <v>647</v>
      </c>
      <c r="E112" s="81" t="s">
        <v>12</v>
      </c>
      <c r="F112" s="279" t="s">
        <v>500</v>
      </c>
      <c r="G112" s="191" t="s">
        <v>503</v>
      </c>
      <c r="H112" s="191" t="s">
        <v>1949</v>
      </c>
    </row>
    <row r="113" spans="1:8" ht="38.25" x14ac:dyDescent="0.2">
      <c r="A113" s="191" t="s">
        <v>648</v>
      </c>
      <c r="B113" s="280" t="s">
        <v>8</v>
      </c>
      <c r="C113" s="280" t="s">
        <v>170</v>
      </c>
      <c r="D113" s="281" t="s">
        <v>649</v>
      </c>
      <c r="E113" s="81" t="s">
        <v>12</v>
      </c>
      <c r="F113" s="279" t="s">
        <v>500</v>
      </c>
      <c r="G113" s="191" t="s">
        <v>12</v>
      </c>
      <c r="H113" s="191" t="s">
        <v>304</v>
      </c>
    </row>
    <row r="114" spans="1:8" ht="63.75" x14ac:dyDescent="0.2">
      <c r="A114" s="191" t="s">
        <v>650</v>
      </c>
      <c r="B114" s="283" t="s">
        <v>8</v>
      </c>
      <c r="C114" s="283" t="s">
        <v>170</v>
      </c>
      <c r="D114" s="284" t="s">
        <v>651</v>
      </c>
      <c r="E114" s="81" t="s">
        <v>12</v>
      </c>
      <c r="F114" s="279" t="s">
        <v>500</v>
      </c>
      <c r="G114" s="191" t="s">
        <v>503</v>
      </c>
      <c r="H114" s="191" t="s">
        <v>1950</v>
      </c>
    </row>
    <row r="115" spans="1:8" ht="114.75" x14ac:dyDescent="0.2">
      <c r="A115" s="191" t="s">
        <v>652</v>
      </c>
      <c r="B115" s="277" t="s">
        <v>8</v>
      </c>
      <c r="C115" s="277" t="s">
        <v>170</v>
      </c>
      <c r="D115" s="278" t="s">
        <v>653</v>
      </c>
      <c r="E115" s="81" t="s">
        <v>12</v>
      </c>
      <c r="F115" s="279" t="s">
        <v>500</v>
      </c>
      <c r="G115" s="191" t="s">
        <v>503</v>
      </c>
      <c r="H115" s="191" t="s">
        <v>2111</v>
      </c>
    </row>
    <row r="116" spans="1:8" ht="25.5" x14ac:dyDescent="0.2">
      <c r="A116" s="191" t="s">
        <v>654</v>
      </c>
      <c r="B116" s="277" t="s">
        <v>8</v>
      </c>
      <c r="C116" s="277" t="s">
        <v>170</v>
      </c>
      <c r="D116" s="278" t="s">
        <v>655</v>
      </c>
      <c r="E116" s="81" t="s">
        <v>12</v>
      </c>
      <c r="F116" s="279" t="s">
        <v>500</v>
      </c>
      <c r="G116" s="191" t="s">
        <v>503</v>
      </c>
      <c r="H116" s="191" t="s">
        <v>1094</v>
      </c>
    </row>
    <row r="117" spans="1:8" ht="114.75" x14ac:dyDescent="0.2">
      <c r="A117" s="191" t="s">
        <v>656</v>
      </c>
      <c r="B117" s="280" t="s">
        <v>8</v>
      </c>
      <c r="C117" s="280" t="s">
        <v>170</v>
      </c>
      <c r="D117" s="281" t="s">
        <v>657</v>
      </c>
      <c r="E117" s="81" t="s">
        <v>12</v>
      </c>
      <c r="F117" s="279" t="s">
        <v>500</v>
      </c>
      <c r="G117" s="191" t="s">
        <v>503</v>
      </c>
      <c r="H117" s="191" t="s">
        <v>1964</v>
      </c>
    </row>
    <row r="118" spans="1:8" ht="102" x14ac:dyDescent="0.2">
      <c r="A118" s="191" t="s">
        <v>658</v>
      </c>
      <c r="B118" s="283" t="s">
        <v>8</v>
      </c>
      <c r="C118" s="283" t="s">
        <v>170</v>
      </c>
      <c r="D118" s="284" t="s">
        <v>659</v>
      </c>
      <c r="E118" s="81" t="s">
        <v>12</v>
      </c>
      <c r="F118" s="279" t="s">
        <v>500</v>
      </c>
      <c r="G118" s="191" t="s">
        <v>503</v>
      </c>
      <c r="H118" s="191" t="s">
        <v>1965</v>
      </c>
    </row>
    <row r="119" spans="1:8" ht="127.5" x14ac:dyDescent="0.2">
      <c r="A119" s="191" t="s">
        <v>660</v>
      </c>
      <c r="B119" s="277" t="s">
        <v>8</v>
      </c>
      <c r="C119" s="277" t="s">
        <v>170</v>
      </c>
      <c r="D119" s="278" t="s">
        <v>661</v>
      </c>
      <c r="E119" s="81" t="s">
        <v>12</v>
      </c>
      <c r="F119" s="279" t="s">
        <v>500</v>
      </c>
      <c r="G119" s="191" t="s">
        <v>503</v>
      </c>
      <c r="H119" s="191" t="s">
        <v>1966</v>
      </c>
    </row>
    <row r="120" spans="1:8" ht="38.25" x14ac:dyDescent="0.2">
      <c r="A120" s="191" t="s">
        <v>662</v>
      </c>
      <c r="B120" s="277" t="s">
        <v>8</v>
      </c>
      <c r="C120" s="277" t="s">
        <v>170</v>
      </c>
      <c r="D120" s="278" t="s">
        <v>663</v>
      </c>
      <c r="E120" s="81" t="s">
        <v>12</v>
      </c>
      <c r="F120" s="279" t="s">
        <v>500</v>
      </c>
      <c r="G120" s="191" t="s">
        <v>503</v>
      </c>
      <c r="H120" s="191" t="s">
        <v>1967</v>
      </c>
    </row>
    <row r="121" spans="1:8" ht="38.25" x14ac:dyDescent="0.2">
      <c r="A121" s="191" t="s">
        <v>664</v>
      </c>
      <c r="B121" s="280" t="s">
        <v>8</v>
      </c>
      <c r="C121" s="280" t="s">
        <v>170</v>
      </c>
      <c r="D121" s="281" t="s">
        <v>665</v>
      </c>
      <c r="E121" s="81" t="s">
        <v>12</v>
      </c>
      <c r="F121" s="279" t="s">
        <v>500</v>
      </c>
      <c r="G121" s="191" t="s">
        <v>12</v>
      </c>
      <c r="H121" s="191" t="s">
        <v>304</v>
      </c>
    </row>
    <row r="122" spans="1:8" ht="127.5" x14ac:dyDescent="0.2">
      <c r="A122" s="191" t="s">
        <v>666</v>
      </c>
      <c r="B122" s="283" t="s">
        <v>8</v>
      </c>
      <c r="C122" s="283" t="s">
        <v>170</v>
      </c>
      <c r="D122" s="284" t="s">
        <v>667</v>
      </c>
      <c r="E122" s="81" t="s">
        <v>12</v>
      </c>
      <c r="F122" s="279" t="s">
        <v>500</v>
      </c>
      <c r="G122" s="191" t="s">
        <v>503</v>
      </c>
      <c r="H122" s="191" t="s">
        <v>1968</v>
      </c>
    </row>
    <row r="123" spans="1:8" ht="127.5" x14ac:dyDescent="0.2">
      <c r="A123" s="191" t="s">
        <v>668</v>
      </c>
      <c r="B123" s="277" t="s">
        <v>8</v>
      </c>
      <c r="C123" s="277" t="s">
        <v>170</v>
      </c>
      <c r="D123" s="278" t="s">
        <v>669</v>
      </c>
      <c r="E123" s="81" t="s">
        <v>12</v>
      </c>
      <c r="F123" s="279" t="s">
        <v>500</v>
      </c>
      <c r="G123" s="191" t="s">
        <v>503</v>
      </c>
      <c r="H123" s="191" t="s">
        <v>1968</v>
      </c>
    </row>
    <row r="124" spans="1:8" ht="127.5" x14ac:dyDescent="0.2">
      <c r="A124" s="191" t="s">
        <v>670</v>
      </c>
      <c r="B124" s="277" t="s">
        <v>8</v>
      </c>
      <c r="C124" s="277" t="s">
        <v>170</v>
      </c>
      <c r="D124" s="278" t="s">
        <v>671</v>
      </c>
      <c r="E124" s="81" t="s">
        <v>12</v>
      </c>
      <c r="F124" s="279" t="s">
        <v>500</v>
      </c>
      <c r="G124" s="191" t="s">
        <v>503</v>
      </c>
      <c r="H124" s="191" t="s">
        <v>1968</v>
      </c>
    </row>
    <row r="125" spans="1:8" ht="127.5" x14ac:dyDescent="0.2">
      <c r="A125" s="191" t="s">
        <v>672</v>
      </c>
      <c r="B125" s="280" t="s">
        <v>8</v>
      </c>
      <c r="C125" s="280" t="s">
        <v>170</v>
      </c>
      <c r="D125" s="281" t="s">
        <v>673</v>
      </c>
      <c r="E125" s="81" t="s">
        <v>12</v>
      </c>
      <c r="F125" s="279" t="s">
        <v>500</v>
      </c>
      <c r="G125" s="191" t="s">
        <v>503</v>
      </c>
      <c r="H125" s="191" t="s">
        <v>1968</v>
      </c>
    </row>
    <row r="126" spans="1:8" ht="127.5" x14ac:dyDescent="0.2">
      <c r="A126" s="191" t="s">
        <v>674</v>
      </c>
      <c r="B126" s="283" t="s">
        <v>8</v>
      </c>
      <c r="C126" s="283" t="s">
        <v>170</v>
      </c>
      <c r="D126" s="284" t="s">
        <v>675</v>
      </c>
      <c r="E126" s="81" t="s">
        <v>12</v>
      </c>
      <c r="F126" s="279" t="s">
        <v>500</v>
      </c>
      <c r="G126" s="191" t="s">
        <v>503</v>
      </c>
      <c r="H126" s="191" t="s">
        <v>1968</v>
      </c>
    </row>
    <row r="127" spans="1:8" ht="127.5" x14ac:dyDescent="0.2">
      <c r="A127" s="191" t="s">
        <v>676</v>
      </c>
      <c r="B127" s="277" t="s">
        <v>8</v>
      </c>
      <c r="C127" s="277" t="s">
        <v>170</v>
      </c>
      <c r="D127" s="278" t="s">
        <v>677</v>
      </c>
      <c r="E127" s="81" t="s">
        <v>12</v>
      </c>
      <c r="F127" s="279" t="s">
        <v>500</v>
      </c>
      <c r="G127" s="191" t="s">
        <v>503</v>
      </c>
      <c r="H127" s="191" t="s">
        <v>1968</v>
      </c>
    </row>
    <row r="128" spans="1:8" ht="51" x14ac:dyDescent="0.2">
      <c r="A128" s="191" t="s">
        <v>678</v>
      </c>
      <c r="B128" s="280" t="s">
        <v>8</v>
      </c>
      <c r="C128" s="280" t="s">
        <v>170</v>
      </c>
      <c r="D128" s="281" t="s">
        <v>679</v>
      </c>
      <c r="E128" s="81" t="s">
        <v>12</v>
      </c>
      <c r="F128" s="279" t="s">
        <v>500</v>
      </c>
      <c r="G128" s="191" t="s">
        <v>503</v>
      </c>
      <c r="H128" s="191" t="s">
        <v>1969</v>
      </c>
    </row>
    <row r="129" spans="1:8" ht="63.75" x14ac:dyDescent="0.2">
      <c r="A129" s="191" t="s">
        <v>680</v>
      </c>
      <c r="B129" s="283" t="s">
        <v>8</v>
      </c>
      <c r="C129" s="283" t="s">
        <v>170</v>
      </c>
      <c r="D129" s="284" t="s">
        <v>681</v>
      </c>
      <c r="E129" s="81" t="s">
        <v>12</v>
      </c>
      <c r="F129" s="279" t="s">
        <v>500</v>
      </c>
      <c r="G129" s="191" t="s">
        <v>503</v>
      </c>
      <c r="H129" s="191" t="s">
        <v>1970</v>
      </c>
    </row>
    <row r="130" spans="1:8" ht="38.25" x14ac:dyDescent="0.2">
      <c r="A130" s="191" t="s">
        <v>682</v>
      </c>
      <c r="B130" s="277" t="s">
        <v>8</v>
      </c>
      <c r="C130" s="277" t="s">
        <v>170</v>
      </c>
      <c r="D130" s="278" t="s">
        <v>683</v>
      </c>
      <c r="E130" s="81" t="s">
        <v>12</v>
      </c>
      <c r="F130" s="279" t="s">
        <v>500</v>
      </c>
      <c r="G130" s="191" t="s">
        <v>503</v>
      </c>
      <c r="H130" s="191" t="s">
        <v>1971</v>
      </c>
    </row>
    <row r="131" spans="1:8" ht="89.25" x14ac:dyDescent="0.2">
      <c r="A131" s="191" t="s">
        <v>684</v>
      </c>
      <c r="B131" s="280" t="s">
        <v>8</v>
      </c>
      <c r="C131" s="280" t="s">
        <v>170</v>
      </c>
      <c r="D131" s="281" t="s">
        <v>685</v>
      </c>
      <c r="E131" s="81" t="s">
        <v>12</v>
      </c>
      <c r="F131" s="279" t="s">
        <v>500</v>
      </c>
      <c r="G131" s="191" t="s">
        <v>12</v>
      </c>
      <c r="H131" s="191" t="s">
        <v>304</v>
      </c>
    </row>
    <row r="132" spans="1:8" ht="153" x14ac:dyDescent="0.2">
      <c r="A132" s="191" t="s">
        <v>686</v>
      </c>
      <c r="B132" s="277" t="s">
        <v>8</v>
      </c>
      <c r="C132" s="277" t="s">
        <v>170</v>
      </c>
      <c r="D132" s="278" t="s">
        <v>687</v>
      </c>
      <c r="E132" s="81" t="s">
        <v>12</v>
      </c>
      <c r="F132" s="279" t="s">
        <v>500</v>
      </c>
      <c r="G132" s="191" t="s">
        <v>503</v>
      </c>
      <c r="H132" s="191" t="s">
        <v>1972</v>
      </c>
    </row>
    <row r="133" spans="1:8" ht="267.75" x14ac:dyDescent="0.2">
      <c r="A133" s="191" t="s">
        <v>688</v>
      </c>
      <c r="B133" s="280" t="s">
        <v>8</v>
      </c>
      <c r="C133" s="280" t="s">
        <v>170</v>
      </c>
      <c r="D133" s="281" t="s">
        <v>689</v>
      </c>
      <c r="E133" s="81" t="s">
        <v>12</v>
      </c>
      <c r="F133" s="279" t="s">
        <v>500</v>
      </c>
      <c r="G133" s="191" t="s">
        <v>503</v>
      </c>
      <c r="H133" s="191" t="s">
        <v>1973</v>
      </c>
    </row>
    <row r="134" spans="1:8" ht="51" x14ac:dyDescent="0.2">
      <c r="A134" s="191" t="s">
        <v>690</v>
      </c>
      <c r="B134" s="283" t="s">
        <v>8</v>
      </c>
      <c r="C134" s="283" t="s">
        <v>170</v>
      </c>
      <c r="D134" s="284" t="s">
        <v>691</v>
      </c>
      <c r="E134" s="81" t="s">
        <v>12</v>
      </c>
      <c r="F134" s="279" t="s">
        <v>500</v>
      </c>
      <c r="G134" s="191" t="s">
        <v>503</v>
      </c>
      <c r="H134" s="191" t="s">
        <v>1974</v>
      </c>
    </row>
    <row r="135" spans="1:8" ht="165.75" x14ac:dyDescent="0.2">
      <c r="A135" s="191" t="s">
        <v>692</v>
      </c>
      <c r="B135" s="277" t="s">
        <v>8</v>
      </c>
      <c r="C135" s="277" t="s">
        <v>170</v>
      </c>
      <c r="D135" s="278" t="s">
        <v>693</v>
      </c>
      <c r="E135" s="81" t="s">
        <v>12</v>
      </c>
      <c r="F135" s="279" t="s">
        <v>500</v>
      </c>
      <c r="G135" s="191" t="s">
        <v>503</v>
      </c>
      <c r="H135" s="191" t="s">
        <v>1975</v>
      </c>
    </row>
    <row r="136" spans="1:8" ht="89.25" x14ac:dyDescent="0.2">
      <c r="A136" s="191" t="s">
        <v>694</v>
      </c>
      <c r="B136" s="277" t="s">
        <v>8</v>
      </c>
      <c r="C136" s="277" t="s">
        <v>170</v>
      </c>
      <c r="D136" s="278" t="s">
        <v>695</v>
      </c>
      <c r="E136" s="81" t="s">
        <v>12</v>
      </c>
      <c r="F136" s="279" t="s">
        <v>500</v>
      </c>
      <c r="G136" s="191" t="s">
        <v>503</v>
      </c>
      <c r="H136" s="191" t="s">
        <v>1976</v>
      </c>
    </row>
    <row r="137" spans="1:8" ht="25.5" x14ac:dyDescent="0.2">
      <c r="A137" s="191" t="s">
        <v>696</v>
      </c>
      <c r="B137" s="280" t="s">
        <v>8</v>
      </c>
      <c r="C137" s="280" t="s">
        <v>170</v>
      </c>
      <c r="D137" s="281" t="s">
        <v>697</v>
      </c>
      <c r="E137" s="81" t="s">
        <v>12</v>
      </c>
      <c r="F137" s="279" t="s">
        <v>500</v>
      </c>
      <c r="G137" s="191" t="s">
        <v>12</v>
      </c>
      <c r="H137" s="191" t="s">
        <v>304</v>
      </c>
    </row>
    <row r="138" spans="1:8" ht="38.25" x14ac:dyDescent="0.2">
      <c r="A138" s="191" t="s">
        <v>698</v>
      </c>
      <c r="B138" s="283" t="s">
        <v>8</v>
      </c>
      <c r="C138" s="283" t="s">
        <v>170</v>
      </c>
      <c r="D138" s="284" t="s">
        <v>699</v>
      </c>
      <c r="E138" s="81" t="s">
        <v>12</v>
      </c>
      <c r="F138" s="279" t="s">
        <v>500</v>
      </c>
      <c r="G138" s="191" t="s">
        <v>12</v>
      </c>
      <c r="H138" s="191" t="s">
        <v>304</v>
      </c>
    </row>
    <row r="139" spans="1:8" ht="25.5" x14ac:dyDescent="0.2">
      <c r="A139" s="191" t="s">
        <v>700</v>
      </c>
      <c r="B139" s="277" t="s">
        <v>8</v>
      </c>
      <c r="C139" s="277" t="s">
        <v>170</v>
      </c>
      <c r="D139" s="278" t="s">
        <v>701</v>
      </c>
      <c r="E139" s="81" t="s">
        <v>12</v>
      </c>
      <c r="F139" s="279" t="s">
        <v>500</v>
      </c>
      <c r="G139" s="191" t="s">
        <v>12</v>
      </c>
      <c r="H139" s="191" t="s">
        <v>304</v>
      </c>
    </row>
    <row r="140" spans="1:8" ht="51" x14ac:dyDescent="0.2">
      <c r="A140" s="191" t="s">
        <v>702</v>
      </c>
      <c r="B140" s="277" t="s">
        <v>8</v>
      </c>
      <c r="C140" s="277" t="s">
        <v>170</v>
      </c>
      <c r="D140" s="278" t="s">
        <v>703</v>
      </c>
      <c r="E140" s="81" t="s">
        <v>12</v>
      </c>
      <c r="F140" s="279" t="s">
        <v>500</v>
      </c>
      <c r="G140" s="191" t="s">
        <v>503</v>
      </c>
      <c r="H140" s="191" t="s">
        <v>1977</v>
      </c>
    </row>
    <row r="141" spans="1:8" ht="191.25" x14ac:dyDescent="0.2">
      <c r="A141" s="191" t="s">
        <v>704</v>
      </c>
      <c r="B141" s="280" t="s">
        <v>8</v>
      </c>
      <c r="C141" s="280" t="s">
        <v>170</v>
      </c>
      <c r="D141" s="281" t="s">
        <v>705</v>
      </c>
      <c r="E141" s="81" t="s">
        <v>12</v>
      </c>
      <c r="F141" s="279" t="s">
        <v>500</v>
      </c>
      <c r="G141" s="191" t="s">
        <v>503</v>
      </c>
      <c r="H141" s="191" t="s">
        <v>1978</v>
      </c>
    </row>
    <row r="142" spans="1:8" ht="38.25" x14ac:dyDescent="0.2">
      <c r="A142" s="191" t="s">
        <v>706</v>
      </c>
      <c r="B142" s="283" t="s">
        <v>8</v>
      </c>
      <c r="C142" s="283" t="s">
        <v>170</v>
      </c>
      <c r="D142" s="284" t="s">
        <v>707</v>
      </c>
      <c r="E142" s="81" t="s">
        <v>12</v>
      </c>
      <c r="F142" s="279" t="s">
        <v>500</v>
      </c>
      <c r="G142" s="191" t="s">
        <v>503</v>
      </c>
      <c r="H142" s="191" t="s">
        <v>1951</v>
      </c>
    </row>
    <row r="143" spans="1:8" ht="102" x14ac:dyDescent="0.2">
      <c r="A143" s="191" t="s">
        <v>708</v>
      </c>
      <c r="B143" s="277" t="s">
        <v>8</v>
      </c>
      <c r="C143" s="277" t="s">
        <v>170</v>
      </c>
      <c r="D143" s="278" t="s">
        <v>709</v>
      </c>
      <c r="E143" s="81" t="s">
        <v>12</v>
      </c>
      <c r="F143" s="279" t="s">
        <v>500</v>
      </c>
      <c r="G143" s="191" t="s">
        <v>503</v>
      </c>
      <c r="H143" s="191" t="s">
        <v>1952</v>
      </c>
    </row>
    <row r="144" spans="1:8" ht="178.5" x14ac:dyDescent="0.2">
      <c r="A144" s="191" t="s">
        <v>710</v>
      </c>
      <c r="B144" s="277" t="s">
        <v>8</v>
      </c>
      <c r="C144" s="277" t="s">
        <v>170</v>
      </c>
      <c r="D144" s="278" t="s">
        <v>711</v>
      </c>
      <c r="E144" s="81" t="s">
        <v>12</v>
      </c>
      <c r="F144" s="279" t="s">
        <v>500</v>
      </c>
      <c r="G144" s="191" t="s">
        <v>503</v>
      </c>
      <c r="H144" s="191" t="s">
        <v>1953</v>
      </c>
    </row>
    <row r="145" spans="1:8" ht="38.25" x14ac:dyDescent="0.2">
      <c r="A145" s="191" t="s">
        <v>712</v>
      </c>
      <c r="B145" s="280" t="s">
        <v>8</v>
      </c>
      <c r="C145" s="280" t="s">
        <v>170</v>
      </c>
      <c r="D145" s="281" t="s">
        <v>713</v>
      </c>
      <c r="E145" s="81" t="s">
        <v>12</v>
      </c>
      <c r="F145" s="279" t="s">
        <v>500</v>
      </c>
      <c r="G145" s="191" t="s">
        <v>503</v>
      </c>
      <c r="H145" s="191" t="s">
        <v>1187</v>
      </c>
    </row>
    <row r="146" spans="1:8" ht="38.25" x14ac:dyDescent="0.2">
      <c r="A146" s="191" t="s">
        <v>714</v>
      </c>
      <c r="B146" s="283" t="s">
        <v>8</v>
      </c>
      <c r="C146" s="283" t="s">
        <v>170</v>
      </c>
      <c r="D146" s="284" t="s">
        <v>715</v>
      </c>
      <c r="E146" s="81" t="s">
        <v>12</v>
      </c>
      <c r="F146" s="279" t="s">
        <v>500</v>
      </c>
      <c r="G146" s="191" t="s">
        <v>503</v>
      </c>
      <c r="H146" s="191" t="s">
        <v>1187</v>
      </c>
    </row>
    <row r="147" spans="1:8" ht="51" x14ac:dyDescent="0.2">
      <c r="A147" s="191" t="s">
        <v>716</v>
      </c>
      <c r="B147" s="277" t="s">
        <v>8</v>
      </c>
      <c r="C147" s="277" t="s">
        <v>170</v>
      </c>
      <c r="D147" s="278" t="s">
        <v>717</v>
      </c>
      <c r="E147" s="81" t="s">
        <v>12</v>
      </c>
      <c r="F147" s="279" t="s">
        <v>500</v>
      </c>
      <c r="G147" s="191" t="s">
        <v>503</v>
      </c>
      <c r="H147" s="191" t="s">
        <v>1186</v>
      </c>
    </row>
    <row r="148" spans="1:8" ht="63.75" x14ac:dyDescent="0.2">
      <c r="A148" s="191" t="s">
        <v>298</v>
      </c>
      <c r="B148" s="277" t="s">
        <v>8</v>
      </c>
      <c r="C148" s="277" t="s">
        <v>170</v>
      </c>
      <c r="D148" s="278" t="s">
        <v>1955</v>
      </c>
      <c r="E148" s="81" t="s">
        <v>11</v>
      </c>
      <c r="F148" s="279" t="s">
        <v>515</v>
      </c>
      <c r="G148" s="191" t="s">
        <v>503</v>
      </c>
      <c r="H148" s="191" t="s">
        <v>1954</v>
      </c>
    </row>
    <row r="149" spans="1:8" ht="25.5" x14ac:dyDescent="0.2">
      <c r="A149" s="191" t="s">
        <v>718</v>
      </c>
      <c r="B149" s="280" t="s">
        <v>8</v>
      </c>
      <c r="C149" s="280" t="s">
        <v>170</v>
      </c>
      <c r="D149" s="281" t="s">
        <v>719</v>
      </c>
      <c r="E149" s="81" t="s">
        <v>12</v>
      </c>
      <c r="F149" s="279" t="s">
        <v>500</v>
      </c>
      <c r="G149" s="191" t="s">
        <v>503</v>
      </c>
      <c r="H149" s="191" t="s">
        <v>1193</v>
      </c>
    </row>
    <row r="150" spans="1:8" ht="51" x14ac:dyDescent="0.2">
      <c r="A150" s="191" t="s">
        <v>720</v>
      </c>
      <c r="B150" s="283" t="s">
        <v>8</v>
      </c>
      <c r="C150" s="283" t="s">
        <v>170</v>
      </c>
      <c r="D150" s="284" t="s">
        <v>721</v>
      </c>
      <c r="E150" s="81" t="s">
        <v>12</v>
      </c>
      <c r="F150" s="279" t="s">
        <v>500</v>
      </c>
      <c r="G150" s="191" t="s">
        <v>503</v>
      </c>
      <c r="H150" s="191" t="s">
        <v>1956</v>
      </c>
    </row>
    <row r="151" spans="1:8" ht="51" x14ac:dyDescent="0.2">
      <c r="A151" s="191" t="s">
        <v>722</v>
      </c>
      <c r="B151" s="277" t="s">
        <v>8</v>
      </c>
      <c r="C151" s="277" t="s">
        <v>170</v>
      </c>
      <c r="D151" s="278" t="s">
        <v>723</v>
      </c>
      <c r="E151" s="81" t="s">
        <v>12</v>
      </c>
      <c r="F151" s="279" t="s">
        <v>500</v>
      </c>
      <c r="G151" s="191" t="s">
        <v>503</v>
      </c>
      <c r="H151" s="191" t="s">
        <v>1957</v>
      </c>
    </row>
    <row r="152" spans="1:8" ht="25.5" x14ac:dyDescent="0.2">
      <c r="A152" s="191" t="s">
        <v>724</v>
      </c>
      <c r="B152" s="277" t="s">
        <v>8</v>
      </c>
      <c r="C152" s="277" t="s">
        <v>170</v>
      </c>
      <c r="D152" s="278" t="s">
        <v>725</v>
      </c>
      <c r="E152" s="81" t="s">
        <v>12</v>
      </c>
      <c r="F152" s="279" t="s">
        <v>500</v>
      </c>
      <c r="G152" s="191" t="s">
        <v>12</v>
      </c>
      <c r="H152" s="191" t="s">
        <v>304</v>
      </c>
    </row>
    <row r="153" spans="1:8" ht="51" x14ac:dyDescent="0.2">
      <c r="A153" s="191" t="s">
        <v>726</v>
      </c>
      <c r="B153" s="280" t="s">
        <v>8</v>
      </c>
      <c r="C153" s="280" t="s">
        <v>170</v>
      </c>
      <c r="D153" s="281" t="s">
        <v>727</v>
      </c>
      <c r="E153" s="81" t="s">
        <v>12</v>
      </c>
      <c r="F153" s="279" t="s">
        <v>500</v>
      </c>
      <c r="G153" s="191" t="s">
        <v>503</v>
      </c>
      <c r="H153" s="191" t="s">
        <v>1958</v>
      </c>
    </row>
    <row r="154" spans="1:8" ht="38.25" x14ac:dyDescent="0.2">
      <c r="A154" s="191" t="s">
        <v>728</v>
      </c>
      <c r="B154" s="283" t="s">
        <v>8</v>
      </c>
      <c r="C154" s="283" t="s">
        <v>170</v>
      </c>
      <c r="D154" s="284" t="s">
        <v>729</v>
      </c>
      <c r="E154" s="81" t="s">
        <v>12</v>
      </c>
      <c r="F154" s="279" t="s">
        <v>500</v>
      </c>
      <c r="G154" s="191" t="s">
        <v>503</v>
      </c>
      <c r="H154" s="191" t="s">
        <v>1213</v>
      </c>
    </row>
    <row r="155" spans="1:8" ht="51" x14ac:dyDescent="0.2">
      <c r="A155" s="191" t="s">
        <v>730</v>
      </c>
      <c r="B155" s="277" t="s">
        <v>8</v>
      </c>
      <c r="C155" s="277" t="s">
        <v>170</v>
      </c>
      <c r="D155" s="278" t="s">
        <v>731</v>
      </c>
      <c r="E155" s="81" t="s">
        <v>12</v>
      </c>
      <c r="F155" s="279" t="s">
        <v>500</v>
      </c>
      <c r="G155" s="191" t="s">
        <v>503</v>
      </c>
      <c r="H155" s="191" t="s">
        <v>1215</v>
      </c>
    </row>
    <row r="156" spans="1:8" ht="89.25" x14ac:dyDescent="0.2">
      <c r="A156" s="191" t="s">
        <v>1211</v>
      </c>
      <c r="B156" s="277" t="s">
        <v>8</v>
      </c>
      <c r="C156" s="277" t="s">
        <v>170</v>
      </c>
      <c r="D156" s="278" t="s">
        <v>1959</v>
      </c>
      <c r="E156" s="81" t="s">
        <v>12</v>
      </c>
      <c r="F156" s="279" t="s">
        <v>500</v>
      </c>
      <c r="G156" s="191" t="s">
        <v>503</v>
      </c>
      <c r="H156" s="191" t="s">
        <v>1210</v>
      </c>
    </row>
    <row r="157" spans="1:8" ht="38.25" x14ac:dyDescent="0.2">
      <c r="A157" s="191" t="s">
        <v>732</v>
      </c>
      <c r="B157" s="280" t="s">
        <v>8</v>
      </c>
      <c r="C157" s="280" t="s">
        <v>170</v>
      </c>
      <c r="D157" s="281" t="s">
        <v>733</v>
      </c>
      <c r="E157" s="81" t="s">
        <v>12</v>
      </c>
      <c r="F157" s="279" t="s">
        <v>500</v>
      </c>
      <c r="G157" s="191" t="s">
        <v>12</v>
      </c>
      <c r="H157" s="191"/>
    </row>
    <row r="158" spans="1:8" ht="51" x14ac:dyDescent="0.2">
      <c r="A158" s="191" t="s">
        <v>734</v>
      </c>
      <c r="B158" s="283" t="s">
        <v>8</v>
      </c>
      <c r="C158" s="283" t="s">
        <v>170</v>
      </c>
      <c r="D158" s="284" t="s">
        <v>735</v>
      </c>
      <c r="E158" s="81" t="s">
        <v>12</v>
      </c>
      <c r="F158" s="279" t="s">
        <v>500</v>
      </c>
      <c r="G158" s="191" t="s">
        <v>503</v>
      </c>
      <c r="H158" s="191" t="s">
        <v>1960</v>
      </c>
    </row>
    <row r="159" spans="1:8" ht="89.25" x14ac:dyDescent="0.2">
      <c r="A159" s="191" t="s">
        <v>736</v>
      </c>
      <c r="B159" s="277" t="s">
        <v>8</v>
      </c>
      <c r="C159" s="277" t="s">
        <v>170</v>
      </c>
      <c r="D159" s="278" t="s">
        <v>737</v>
      </c>
      <c r="E159" s="81" t="s">
        <v>12</v>
      </c>
      <c r="F159" s="279" t="s">
        <v>500</v>
      </c>
      <c r="G159" s="191" t="s">
        <v>503</v>
      </c>
      <c r="H159" s="191" t="s">
        <v>1961</v>
      </c>
    </row>
    <row r="160" spans="1:8" ht="127.5" x14ac:dyDescent="0.2">
      <c r="A160" s="191" t="s">
        <v>738</v>
      </c>
      <c r="B160" s="280" t="s">
        <v>8</v>
      </c>
      <c r="C160" s="280" t="s">
        <v>170</v>
      </c>
      <c r="D160" s="281" t="s">
        <v>739</v>
      </c>
      <c r="E160" s="81" t="s">
        <v>12</v>
      </c>
      <c r="F160" s="279" t="s">
        <v>500</v>
      </c>
      <c r="G160" s="191" t="s">
        <v>503</v>
      </c>
      <c r="H160" s="191" t="s">
        <v>1962</v>
      </c>
    </row>
    <row r="161" spans="1:8" ht="216.75" x14ac:dyDescent="0.2">
      <c r="A161" s="191" t="s">
        <v>740</v>
      </c>
      <c r="B161" s="277" t="s">
        <v>8</v>
      </c>
      <c r="C161" s="277" t="s">
        <v>170</v>
      </c>
      <c r="D161" s="278" t="s">
        <v>741</v>
      </c>
      <c r="E161" s="81" t="s">
        <v>12</v>
      </c>
      <c r="F161" s="279" t="s">
        <v>500</v>
      </c>
      <c r="G161" s="191" t="s">
        <v>503</v>
      </c>
      <c r="H161" s="191" t="s">
        <v>1963</v>
      </c>
    </row>
    <row r="162" spans="1:8" ht="25.5" x14ac:dyDescent="0.2">
      <c r="A162" s="191" t="s">
        <v>742</v>
      </c>
      <c r="B162" s="280" t="s">
        <v>8</v>
      </c>
      <c r="C162" s="280" t="s">
        <v>170</v>
      </c>
      <c r="D162" s="281" t="s">
        <v>743</v>
      </c>
      <c r="E162" s="81" t="s">
        <v>12</v>
      </c>
      <c r="F162" s="279" t="s">
        <v>500</v>
      </c>
      <c r="G162" s="191" t="s">
        <v>503</v>
      </c>
      <c r="H162" s="191" t="s">
        <v>1992</v>
      </c>
    </row>
    <row r="163" spans="1:8" ht="102" x14ac:dyDescent="0.2">
      <c r="A163" s="191" t="s">
        <v>744</v>
      </c>
      <c r="B163" s="283" t="s">
        <v>8</v>
      </c>
      <c r="C163" s="283" t="s">
        <v>170</v>
      </c>
      <c r="D163" s="284" t="s">
        <v>745</v>
      </c>
      <c r="E163" s="81" t="s">
        <v>12</v>
      </c>
      <c r="F163" s="279" t="s">
        <v>500</v>
      </c>
      <c r="G163" s="191" t="s">
        <v>503</v>
      </c>
      <c r="H163" s="191" t="s">
        <v>1981</v>
      </c>
    </row>
    <row r="164" spans="1:8" ht="25.5" x14ac:dyDescent="0.2">
      <c r="A164" s="191" t="s">
        <v>746</v>
      </c>
      <c r="B164" s="277" t="s">
        <v>8</v>
      </c>
      <c r="C164" s="277" t="s">
        <v>170</v>
      </c>
      <c r="D164" s="278" t="s">
        <v>747</v>
      </c>
      <c r="E164" s="81" t="s">
        <v>12</v>
      </c>
      <c r="F164" s="279" t="s">
        <v>500</v>
      </c>
      <c r="G164" s="191" t="s">
        <v>503</v>
      </c>
      <c r="H164" s="191" t="s">
        <v>1122</v>
      </c>
    </row>
    <row r="165" spans="1:8" ht="51" x14ac:dyDescent="0.2">
      <c r="A165" s="191" t="s">
        <v>748</v>
      </c>
      <c r="B165" s="277" t="s">
        <v>8</v>
      </c>
      <c r="C165" s="277" t="s">
        <v>170</v>
      </c>
      <c r="D165" s="278" t="s">
        <v>749</v>
      </c>
      <c r="E165" s="81" t="s">
        <v>12</v>
      </c>
      <c r="F165" s="279" t="s">
        <v>500</v>
      </c>
      <c r="G165" s="191" t="s">
        <v>503</v>
      </c>
      <c r="H165" s="191" t="s">
        <v>1982</v>
      </c>
    </row>
    <row r="166" spans="1:8" ht="63.75" x14ac:dyDescent="0.2">
      <c r="A166" s="191" t="s">
        <v>750</v>
      </c>
      <c r="B166" s="277" t="s">
        <v>8</v>
      </c>
      <c r="C166" s="277" t="s">
        <v>170</v>
      </c>
      <c r="D166" s="278" t="s">
        <v>751</v>
      </c>
      <c r="E166" s="81" t="s">
        <v>12</v>
      </c>
      <c r="F166" s="279" t="s">
        <v>500</v>
      </c>
      <c r="G166" s="191" t="s">
        <v>503</v>
      </c>
      <c r="H166" s="191" t="s">
        <v>1983</v>
      </c>
    </row>
    <row r="167" spans="1:8" ht="25.5" x14ac:dyDescent="0.2">
      <c r="A167" s="191" t="s">
        <v>1984</v>
      </c>
      <c r="B167" s="277" t="s">
        <v>8</v>
      </c>
      <c r="C167" s="277" t="s">
        <v>170</v>
      </c>
      <c r="D167" s="278" t="s">
        <v>753</v>
      </c>
      <c r="E167" s="81" t="s">
        <v>12</v>
      </c>
      <c r="F167" s="279" t="s">
        <v>500</v>
      </c>
      <c r="G167" s="191" t="s">
        <v>503</v>
      </c>
      <c r="H167" s="191" t="s">
        <v>1985</v>
      </c>
    </row>
    <row r="168" spans="1:8" ht="102" x14ac:dyDescent="0.2">
      <c r="A168" s="191" t="s">
        <v>752</v>
      </c>
      <c r="B168" s="280" t="s">
        <v>8</v>
      </c>
      <c r="C168" s="280" t="s">
        <v>170</v>
      </c>
      <c r="D168" s="281" t="s">
        <v>753</v>
      </c>
      <c r="E168" s="81" t="s">
        <v>12</v>
      </c>
      <c r="F168" s="279" t="s">
        <v>500</v>
      </c>
      <c r="G168" s="191" t="s">
        <v>503</v>
      </c>
      <c r="H168" s="191" t="s">
        <v>1986</v>
      </c>
    </row>
    <row r="169" spans="1:8" ht="38.25" x14ac:dyDescent="0.2">
      <c r="A169" s="191" t="s">
        <v>754</v>
      </c>
      <c r="B169" s="283" t="s">
        <v>8</v>
      </c>
      <c r="C169" s="283" t="s">
        <v>170</v>
      </c>
      <c r="D169" s="284" t="s">
        <v>755</v>
      </c>
      <c r="E169" s="81" t="s">
        <v>12</v>
      </c>
      <c r="F169" s="279" t="s">
        <v>500</v>
      </c>
      <c r="G169" s="191" t="s">
        <v>503</v>
      </c>
      <c r="H169" s="191" t="s">
        <v>1987</v>
      </c>
    </row>
    <row r="170" spans="1:8" ht="25.5" x14ac:dyDescent="0.2">
      <c r="A170" s="191" t="s">
        <v>756</v>
      </c>
      <c r="B170" s="277" t="s">
        <v>8</v>
      </c>
      <c r="C170" s="277" t="s">
        <v>170</v>
      </c>
      <c r="D170" s="278" t="s">
        <v>757</v>
      </c>
      <c r="E170" s="81" t="s">
        <v>12</v>
      </c>
      <c r="F170" s="279" t="s">
        <v>500</v>
      </c>
      <c r="G170" s="191" t="s">
        <v>503</v>
      </c>
      <c r="H170" s="191" t="s">
        <v>1130</v>
      </c>
    </row>
    <row r="171" spans="1:8" ht="216.75" x14ac:dyDescent="0.2">
      <c r="A171" s="191" t="s">
        <v>758</v>
      </c>
      <c r="B171" s="277" t="s">
        <v>8</v>
      </c>
      <c r="C171" s="277" t="s">
        <v>170</v>
      </c>
      <c r="D171" s="278" t="s">
        <v>759</v>
      </c>
      <c r="E171" s="81" t="s">
        <v>12</v>
      </c>
      <c r="F171" s="279" t="s">
        <v>500</v>
      </c>
      <c r="G171" s="191" t="s">
        <v>503</v>
      </c>
      <c r="H171" s="191" t="s">
        <v>1988</v>
      </c>
    </row>
    <row r="172" spans="1:8" ht="76.5" x14ac:dyDescent="0.2">
      <c r="A172" s="191" t="s">
        <v>760</v>
      </c>
      <c r="B172" s="280" t="s">
        <v>8</v>
      </c>
      <c r="C172" s="280" t="s">
        <v>170</v>
      </c>
      <c r="D172" s="281" t="s">
        <v>761</v>
      </c>
      <c r="E172" s="81" t="s">
        <v>12</v>
      </c>
      <c r="F172" s="279" t="s">
        <v>500</v>
      </c>
      <c r="G172" s="191" t="s">
        <v>503</v>
      </c>
      <c r="H172" s="191" t="s">
        <v>1989</v>
      </c>
    </row>
    <row r="173" spans="1:8" ht="63.75" x14ac:dyDescent="0.2">
      <c r="A173" s="191" t="s">
        <v>762</v>
      </c>
      <c r="B173" s="283" t="s">
        <v>8</v>
      </c>
      <c r="C173" s="283" t="s">
        <v>170</v>
      </c>
      <c r="D173" s="284" t="s">
        <v>763</v>
      </c>
      <c r="E173" s="81" t="s">
        <v>12</v>
      </c>
      <c r="F173" s="279" t="s">
        <v>500</v>
      </c>
      <c r="G173" s="191" t="s">
        <v>503</v>
      </c>
      <c r="H173" s="191" t="s">
        <v>1990</v>
      </c>
    </row>
    <row r="174" spans="1:8" ht="51" x14ac:dyDescent="0.2">
      <c r="A174" s="191" t="s">
        <v>764</v>
      </c>
      <c r="B174" s="277" t="s">
        <v>8</v>
      </c>
      <c r="C174" s="277" t="s">
        <v>170</v>
      </c>
      <c r="D174" s="278" t="s">
        <v>765</v>
      </c>
      <c r="E174" s="81" t="s">
        <v>12</v>
      </c>
      <c r="F174" s="279" t="s">
        <v>500</v>
      </c>
      <c r="G174" s="191" t="s">
        <v>503</v>
      </c>
      <c r="H174" s="191" t="s">
        <v>1991</v>
      </c>
    </row>
    <row r="175" spans="1:8" ht="51" x14ac:dyDescent="0.2">
      <c r="A175" s="191" t="s">
        <v>766</v>
      </c>
      <c r="B175" s="277" t="s">
        <v>8</v>
      </c>
      <c r="C175" s="277" t="s">
        <v>170</v>
      </c>
      <c r="D175" s="278" t="s">
        <v>767</v>
      </c>
      <c r="E175" s="81" t="s">
        <v>12</v>
      </c>
      <c r="F175" s="279" t="s">
        <v>500</v>
      </c>
      <c r="G175" s="191" t="s">
        <v>12</v>
      </c>
      <c r="H175" s="191" t="s">
        <v>304</v>
      </c>
    </row>
    <row r="176" spans="1:8" ht="25.5" x14ac:dyDescent="0.2">
      <c r="A176" s="191" t="s">
        <v>768</v>
      </c>
      <c r="B176" s="280" t="s">
        <v>8</v>
      </c>
      <c r="C176" s="280" t="s">
        <v>170</v>
      </c>
      <c r="D176" s="281" t="s">
        <v>769</v>
      </c>
      <c r="E176" s="81" t="s">
        <v>12</v>
      </c>
      <c r="F176" s="279" t="s">
        <v>500</v>
      </c>
      <c r="G176" s="191" t="s">
        <v>12</v>
      </c>
      <c r="H176" s="191" t="s">
        <v>304</v>
      </c>
    </row>
    <row r="177" spans="1:8" ht="38.25" x14ac:dyDescent="0.2">
      <c r="A177" s="191" t="s">
        <v>770</v>
      </c>
      <c r="B177" s="283" t="s">
        <v>8</v>
      </c>
      <c r="C177" s="283" t="s">
        <v>170</v>
      </c>
      <c r="D177" s="284" t="s">
        <v>771</v>
      </c>
      <c r="E177" s="81" t="s">
        <v>12</v>
      </c>
      <c r="F177" s="279" t="s">
        <v>500</v>
      </c>
      <c r="G177" s="191" t="s">
        <v>503</v>
      </c>
      <c r="H177" s="191" t="s">
        <v>2001</v>
      </c>
    </row>
    <row r="178" spans="1:8" ht="63.75" x14ac:dyDescent="0.2">
      <c r="A178" s="191" t="s">
        <v>772</v>
      </c>
      <c r="B178" s="277" t="s">
        <v>8</v>
      </c>
      <c r="C178" s="277" t="s">
        <v>170</v>
      </c>
      <c r="D178" s="278" t="s">
        <v>773</v>
      </c>
      <c r="E178" s="81" t="s">
        <v>12</v>
      </c>
      <c r="F178" s="279" t="s">
        <v>500</v>
      </c>
      <c r="G178" s="191" t="s">
        <v>503</v>
      </c>
      <c r="H178" s="191" t="s">
        <v>2002</v>
      </c>
    </row>
    <row r="179" spans="1:8" ht="25.5" x14ac:dyDescent="0.2">
      <c r="A179" s="191" t="s">
        <v>1998</v>
      </c>
      <c r="B179" s="277" t="s">
        <v>8</v>
      </c>
      <c r="C179" s="277" t="s">
        <v>170</v>
      </c>
      <c r="D179" s="278" t="s">
        <v>1999</v>
      </c>
      <c r="E179" s="81" t="s">
        <v>12</v>
      </c>
      <c r="F179" s="279" t="s">
        <v>500</v>
      </c>
      <c r="G179" s="191" t="s">
        <v>503</v>
      </c>
      <c r="H179" s="191" t="s">
        <v>2000</v>
      </c>
    </row>
    <row r="180" spans="1:8" ht="25.5" x14ac:dyDescent="0.2">
      <c r="A180" s="191" t="s">
        <v>2003</v>
      </c>
      <c r="B180" s="277" t="s">
        <v>8</v>
      </c>
      <c r="C180" s="277" t="s">
        <v>170</v>
      </c>
      <c r="D180" s="278" t="s">
        <v>2005</v>
      </c>
      <c r="E180" s="81" t="s">
        <v>12</v>
      </c>
      <c r="F180" s="279" t="s">
        <v>500</v>
      </c>
      <c r="G180" s="191" t="s">
        <v>503</v>
      </c>
      <c r="H180" s="191" t="s">
        <v>2007</v>
      </c>
    </row>
    <row r="181" spans="1:8" ht="25.5" x14ac:dyDescent="0.2">
      <c r="A181" s="191" t="s">
        <v>2004</v>
      </c>
      <c r="B181" s="277" t="s">
        <v>8</v>
      </c>
      <c r="C181" s="277" t="s">
        <v>170</v>
      </c>
      <c r="D181" s="278" t="s">
        <v>2006</v>
      </c>
      <c r="E181" s="81" t="s">
        <v>12</v>
      </c>
      <c r="F181" s="279" t="s">
        <v>500</v>
      </c>
      <c r="G181" s="191" t="s">
        <v>503</v>
      </c>
      <c r="H181" s="191" t="s">
        <v>2008</v>
      </c>
    </row>
    <row r="182" spans="1:8" ht="140.25" x14ac:dyDescent="0.2">
      <c r="A182" s="191" t="s">
        <v>1993</v>
      </c>
      <c r="B182" s="277" t="s">
        <v>8</v>
      </c>
      <c r="C182" s="277" t="s">
        <v>170</v>
      </c>
      <c r="D182" s="278" t="s">
        <v>1994</v>
      </c>
      <c r="E182" s="81" t="s">
        <v>12</v>
      </c>
      <c r="F182" s="279" t="s">
        <v>500</v>
      </c>
      <c r="G182" s="191" t="s">
        <v>503</v>
      </c>
      <c r="H182" s="191" t="s">
        <v>1996</v>
      </c>
    </row>
    <row r="183" spans="1:8" ht="216.75" x14ac:dyDescent="0.2">
      <c r="A183" s="191" t="s">
        <v>1198</v>
      </c>
      <c r="B183" s="277" t="s">
        <v>8</v>
      </c>
      <c r="C183" s="277" t="s">
        <v>170</v>
      </c>
      <c r="D183" s="278" t="s">
        <v>1995</v>
      </c>
      <c r="E183" s="81" t="s">
        <v>12</v>
      </c>
      <c r="F183" s="279" t="s">
        <v>500</v>
      </c>
      <c r="G183" s="191" t="s">
        <v>503</v>
      </c>
      <c r="H183" s="191" t="s">
        <v>1997</v>
      </c>
    </row>
    <row r="184" spans="1:8" ht="191.25" x14ac:dyDescent="0.2">
      <c r="A184" s="191" t="s">
        <v>774</v>
      </c>
      <c r="B184" s="277" t="s">
        <v>8</v>
      </c>
      <c r="C184" s="277" t="s">
        <v>170</v>
      </c>
      <c r="D184" s="278" t="s">
        <v>775</v>
      </c>
      <c r="E184" s="81" t="s">
        <v>12</v>
      </c>
      <c r="F184" s="279" t="s">
        <v>500</v>
      </c>
      <c r="G184" s="191" t="s">
        <v>503</v>
      </c>
      <c r="H184" s="191" t="s">
        <v>2009</v>
      </c>
    </row>
    <row r="185" spans="1:8" ht="102" x14ac:dyDescent="0.2">
      <c r="A185" s="191" t="s">
        <v>1178</v>
      </c>
      <c r="B185" s="277" t="s">
        <v>8</v>
      </c>
      <c r="C185" s="277" t="s">
        <v>170</v>
      </c>
      <c r="D185" s="278" t="s">
        <v>2018</v>
      </c>
      <c r="E185" s="81" t="s">
        <v>12</v>
      </c>
      <c r="F185" s="279" t="s">
        <v>500</v>
      </c>
      <c r="G185" s="191" t="s">
        <v>503</v>
      </c>
      <c r="H185" s="191" t="s">
        <v>2010</v>
      </c>
    </row>
    <row r="186" spans="1:8" ht="102" x14ac:dyDescent="0.2">
      <c r="A186" s="191" t="s">
        <v>1174</v>
      </c>
      <c r="B186" s="277" t="s">
        <v>8</v>
      </c>
      <c r="C186" s="277" t="s">
        <v>170</v>
      </c>
      <c r="D186" s="278" t="s">
        <v>2019</v>
      </c>
      <c r="E186" s="81" t="s">
        <v>12</v>
      </c>
      <c r="F186" s="279" t="s">
        <v>500</v>
      </c>
      <c r="G186" s="191" t="s">
        <v>503</v>
      </c>
      <c r="H186" s="191" t="s">
        <v>2011</v>
      </c>
    </row>
    <row r="187" spans="1:8" ht="191.25" x14ac:dyDescent="0.2">
      <c r="A187" s="191" t="s">
        <v>1177</v>
      </c>
      <c r="B187" s="277" t="s">
        <v>8</v>
      </c>
      <c r="C187" s="277" t="s">
        <v>170</v>
      </c>
      <c r="D187" s="278" t="s">
        <v>2020</v>
      </c>
      <c r="E187" s="81" t="s">
        <v>12</v>
      </c>
      <c r="F187" s="279" t="s">
        <v>500</v>
      </c>
      <c r="G187" s="191" t="s">
        <v>503</v>
      </c>
      <c r="H187" s="191" t="s">
        <v>2012</v>
      </c>
    </row>
    <row r="188" spans="1:8" ht="76.5" x14ac:dyDescent="0.2">
      <c r="A188" s="191" t="s">
        <v>1175</v>
      </c>
      <c r="B188" s="277" t="s">
        <v>8</v>
      </c>
      <c r="C188" s="277" t="s">
        <v>170</v>
      </c>
      <c r="D188" s="278" t="s">
        <v>2021</v>
      </c>
      <c r="E188" s="81" t="s">
        <v>12</v>
      </c>
      <c r="F188" s="279" t="s">
        <v>500</v>
      </c>
      <c r="G188" s="191" t="s">
        <v>503</v>
      </c>
      <c r="H188" s="191" t="s">
        <v>2013</v>
      </c>
    </row>
    <row r="189" spans="1:8" ht="102" x14ac:dyDescent="0.2">
      <c r="A189" s="191" t="s">
        <v>1172</v>
      </c>
      <c r="B189" s="277" t="s">
        <v>8</v>
      </c>
      <c r="C189" s="277" t="s">
        <v>170</v>
      </c>
      <c r="D189" s="278" t="s">
        <v>2022</v>
      </c>
      <c r="E189" s="81" t="s">
        <v>12</v>
      </c>
      <c r="F189" s="279" t="s">
        <v>500</v>
      </c>
      <c r="G189" s="191" t="s">
        <v>503</v>
      </c>
      <c r="H189" s="191" t="s">
        <v>2014</v>
      </c>
    </row>
    <row r="190" spans="1:8" ht="51" x14ac:dyDescent="0.2">
      <c r="A190" s="191" t="s">
        <v>1182</v>
      </c>
      <c r="B190" s="277" t="s">
        <v>8</v>
      </c>
      <c r="C190" s="277" t="s">
        <v>170</v>
      </c>
      <c r="D190" s="278" t="s">
        <v>2023</v>
      </c>
      <c r="E190" s="81" t="s">
        <v>12</v>
      </c>
      <c r="F190" s="279" t="s">
        <v>500</v>
      </c>
      <c r="G190" s="191" t="s">
        <v>503</v>
      </c>
      <c r="H190" s="191" t="s">
        <v>2015</v>
      </c>
    </row>
    <row r="191" spans="1:8" ht="102" x14ac:dyDescent="0.2">
      <c r="A191" s="191" t="s">
        <v>1168</v>
      </c>
      <c r="B191" s="277" t="s">
        <v>8</v>
      </c>
      <c r="C191" s="277" t="s">
        <v>170</v>
      </c>
      <c r="D191" s="278" t="s">
        <v>2024</v>
      </c>
      <c r="E191" s="81" t="s">
        <v>12</v>
      </c>
      <c r="F191" s="279" t="s">
        <v>500</v>
      </c>
      <c r="G191" s="191" t="s">
        <v>503</v>
      </c>
      <c r="H191" s="191" t="s">
        <v>2016</v>
      </c>
    </row>
    <row r="192" spans="1:8" ht="38.25" x14ac:dyDescent="0.2">
      <c r="A192" s="191" t="s">
        <v>1104</v>
      </c>
      <c r="B192" s="277" t="s">
        <v>8</v>
      </c>
      <c r="C192" s="277" t="s">
        <v>170</v>
      </c>
      <c r="D192" s="278" t="s">
        <v>2025</v>
      </c>
      <c r="E192" s="81" t="s">
        <v>12</v>
      </c>
      <c r="F192" s="279" t="s">
        <v>500</v>
      </c>
      <c r="G192" s="191" t="s">
        <v>503</v>
      </c>
      <c r="H192" s="191" t="s">
        <v>2017</v>
      </c>
    </row>
    <row r="193" spans="1:8" ht="63.75" x14ac:dyDescent="0.2">
      <c r="A193" s="191" t="s">
        <v>776</v>
      </c>
      <c r="B193" s="280" t="s">
        <v>8</v>
      </c>
      <c r="C193" s="280" t="s">
        <v>170</v>
      </c>
      <c r="D193" s="281" t="s">
        <v>777</v>
      </c>
      <c r="E193" s="81" t="s">
        <v>12</v>
      </c>
      <c r="F193" s="279" t="s">
        <v>500</v>
      </c>
      <c r="G193" s="191" t="s">
        <v>503</v>
      </c>
      <c r="H193" s="191" t="s">
        <v>2026</v>
      </c>
    </row>
    <row r="194" spans="1:8" ht="25.5" x14ac:dyDescent="0.2">
      <c r="A194" s="191" t="s">
        <v>778</v>
      </c>
      <c r="B194" s="283" t="s">
        <v>8</v>
      </c>
      <c r="C194" s="283" t="s">
        <v>170</v>
      </c>
      <c r="D194" s="284" t="s">
        <v>779</v>
      </c>
      <c r="E194" s="81" t="s">
        <v>12</v>
      </c>
      <c r="F194" s="279" t="s">
        <v>500</v>
      </c>
      <c r="G194" s="191" t="s">
        <v>503</v>
      </c>
      <c r="H194" s="191" t="s">
        <v>2027</v>
      </c>
    </row>
    <row r="195" spans="1:8" ht="63.75" x14ac:dyDescent="0.2">
      <c r="A195" s="191" t="s">
        <v>780</v>
      </c>
      <c r="B195" s="277" t="s">
        <v>8</v>
      </c>
      <c r="C195" s="277" t="s">
        <v>170</v>
      </c>
      <c r="D195" s="278" t="s">
        <v>781</v>
      </c>
      <c r="E195" s="81" t="s">
        <v>12</v>
      </c>
      <c r="F195" s="279" t="s">
        <v>500</v>
      </c>
      <c r="G195" s="191" t="s">
        <v>503</v>
      </c>
      <c r="H195" s="191" t="s">
        <v>2028</v>
      </c>
    </row>
    <row r="196" spans="1:8" ht="51" x14ac:dyDescent="0.2">
      <c r="A196" s="191" t="s">
        <v>782</v>
      </c>
      <c r="B196" s="277" t="s">
        <v>8</v>
      </c>
      <c r="C196" s="277" t="s">
        <v>170</v>
      </c>
      <c r="D196" s="278" t="s">
        <v>783</v>
      </c>
      <c r="E196" s="81" t="s">
        <v>12</v>
      </c>
      <c r="F196" s="279" t="s">
        <v>500</v>
      </c>
      <c r="G196" s="191" t="s">
        <v>503</v>
      </c>
      <c r="H196" s="191" t="s">
        <v>2029</v>
      </c>
    </row>
    <row r="197" spans="1:8" ht="51" x14ac:dyDescent="0.2">
      <c r="A197" s="191" t="s">
        <v>1315</v>
      </c>
      <c r="B197" s="277" t="s">
        <v>8</v>
      </c>
      <c r="C197" s="277" t="s">
        <v>170</v>
      </c>
      <c r="D197" s="278" t="s">
        <v>2031</v>
      </c>
      <c r="E197" s="81" t="s">
        <v>12</v>
      </c>
      <c r="F197" s="279" t="s">
        <v>500</v>
      </c>
      <c r="G197" s="191" t="s">
        <v>503</v>
      </c>
      <c r="H197" s="191" t="s">
        <v>2030</v>
      </c>
    </row>
    <row r="198" spans="1:8" ht="25.5" x14ac:dyDescent="0.2">
      <c r="A198" s="191" t="s">
        <v>784</v>
      </c>
      <c r="B198" s="280" t="s">
        <v>8</v>
      </c>
      <c r="C198" s="280" t="s">
        <v>170</v>
      </c>
      <c r="D198" s="281" t="s">
        <v>785</v>
      </c>
      <c r="E198" s="81" t="s">
        <v>12</v>
      </c>
      <c r="F198" s="279" t="s">
        <v>500</v>
      </c>
      <c r="G198" s="191" t="s">
        <v>503</v>
      </c>
      <c r="H198" s="191" t="s">
        <v>2032</v>
      </c>
    </row>
    <row r="199" spans="1:8" ht="76.5" x14ac:dyDescent="0.2">
      <c r="A199" s="191" t="s">
        <v>786</v>
      </c>
      <c r="B199" s="283" t="s">
        <v>8</v>
      </c>
      <c r="C199" s="283" t="s">
        <v>170</v>
      </c>
      <c r="D199" s="284" t="s">
        <v>787</v>
      </c>
      <c r="E199" s="81" t="s">
        <v>12</v>
      </c>
      <c r="F199" s="279" t="s">
        <v>500</v>
      </c>
      <c r="G199" s="191" t="s">
        <v>503</v>
      </c>
      <c r="H199" s="191" t="s">
        <v>2033</v>
      </c>
    </row>
    <row r="200" spans="1:8" ht="38.25" x14ac:dyDescent="0.2">
      <c r="A200" s="191" t="s">
        <v>788</v>
      </c>
      <c r="B200" s="277" t="s">
        <v>8</v>
      </c>
      <c r="C200" s="277" t="s">
        <v>170</v>
      </c>
      <c r="D200" s="278" t="s">
        <v>789</v>
      </c>
      <c r="E200" s="81" t="s">
        <v>12</v>
      </c>
      <c r="F200" s="279" t="s">
        <v>500</v>
      </c>
      <c r="G200" s="191" t="s">
        <v>503</v>
      </c>
      <c r="H200" s="191" t="s">
        <v>2034</v>
      </c>
    </row>
    <row r="201" spans="1:8" ht="51" x14ac:dyDescent="0.2">
      <c r="A201" s="191" t="s">
        <v>790</v>
      </c>
      <c r="B201" s="277" t="s">
        <v>8</v>
      </c>
      <c r="C201" s="277" t="s">
        <v>170</v>
      </c>
      <c r="D201" s="278" t="s">
        <v>791</v>
      </c>
      <c r="E201" s="81" t="s">
        <v>12</v>
      </c>
      <c r="F201" s="279" t="s">
        <v>500</v>
      </c>
      <c r="G201" s="191" t="s">
        <v>503</v>
      </c>
      <c r="H201" s="191" t="s">
        <v>2035</v>
      </c>
    </row>
    <row r="202" spans="1:8" ht="38.25" x14ac:dyDescent="0.2">
      <c r="A202" s="191" t="s">
        <v>792</v>
      </c>
      <c r="B202" s="277" t="s">
        <v>8</v>
      </c>
      <c r="C202" s="277" t="s">
        <v>170</v>
      </c>
      <c r="D202" s="278" t="s">
        <v>793</v>
      </c>
      <c r="E202" s="81" t="s">
        <v>12</v>
      </c>
      <c r="F202" s="279" t="s">
        <v>500</v>
      </c>
      <c r="G202" s="191" t="s">
        <v>503</v>
      </c>
      <c r="H202" s="191" t="s">
        <v>2036</v>
      </c>
    </row>
    <row r="203" spans="1:8" ht="38.25" x14ac:dyDescent="0.2">
      <c r="A203" s="191" t="s">
        <v>794</v>
      </c>
      <c r="B203" s="280" t="s">
        <v>8</v>
      </c>
      <c r="C203" s="280" t="s">
        <v>170</v>
      </c>
      <c r="D203" s="281" t="s">
        <v>795</v>
      </c>
      <c r="E203" s="81" t="s">
        <v>12</v>
      </c>
      <c r="F203" s="279" t="s">
        <v>500</v>
      </c>
      <c r="G203" s="191" t="s">
        <v>503</v>
      </c>
      <c r="H203" s="191" t="s">
        <v>2037</v>
      </c>
    </row>
    <row r="204" spans="1:8" ht="25.5" x14ac:dyDescent="0.2">
      <c r="A204" s="191" t="s">
        <v>796</v>
      </c>
      <c r="B204" s="283" t="s">
        <v>8</v>
      </c>
      <c r="C204" s="283" t="s">
        <v>170</v>
      </c>
      <c r="D204" s="284" t="s">
        <v>797</v>
      </c>
      <c r="E204" s="81" t="s">
        <v>12</v>
      </c>
      <c r="F204" s="279" t="s">
        <v>500</v>
      </c>
      <c r="G204" s="191" t="s">
        <v>503</v>
      </c>
      <c r="H204" s="191" t="s">
        <v>2038</v>
      </c>
    </row>
    <row r="205" spans="1:8" ht="63.75" x14ac:dyDescent="0.2">
      <c r="A205" s="191" t="s">
        <v>798</v>
      </c>
      <c r="B205" s="277" t="s">
        <v>8</v>
      </c>
      <c r="C205" s="277" t="s">
        <v>170</v>
      </c>
      <c r="D205" s="278" t="s">
        <v>799</v>
      </c>
      <c r="E205" s="81" t="s">
        <v>12</v>
      </c>
      <c r="F205" s="279" t="s">
        <v>500</v>
      </c>
      <c r="G205" s="191" t="s">
        <v>503</v>
      </c>
      <c r="H205" s="191" t="s">
        <v>2039</v>
      </c>
    </row>
    <row r="206" spans="1:8" ht="25.5" x14ac:dyDescent="0.2">
      <c r="A206" s="191" t="s">
        <v>800</v>
      </c>
      <c r="B206" s="277" t="s">
        <v>8</v>
      </c>
      <c r="C206" s="277" t="s">
        <v>170</v>
      </c>
      <c r="D206" s="278" t="s">
        <v>801</v>
      </c>
      <c r="E206" s="81" t="s">
        <v>12</v>
      </c>
      <c r="F206" s="279" t="s">
        <v>500</v>
      </c>
      <c r="G206" s="191" t="s">
        <v>503</v>
      </c>
      <c r="H206" s="191" t="s">
        <v>2040</v>
      </c>
    </row>
    <row r="207" spans="1:8" ht="25.5" x14ac:dyDescent="0.2">
      <c r="A207" s="191" t="s">
        <v>802</v>
      </c>
      <c r="B207" s="280" t="s">
        <v>8</v>
      </c>
      <c r="C207" s="280" t="s">
        <v>170</v>
      </c>
      <c r="D207" s="281" t="s">
        <v>803</v>
      </c>
      <c r="E207" s="81" t="s">
        <v>12</v>
      </c>
      <c r="F207" s="279" t="s">
        <v>500</v>
      </c>
      <c r="G207" s="191" t="s">
        <v>503</v>
      </c>
      <c r="H207" s="191" t="s">
        <v>2041</v>
      </c>
    </row>
    <row r="208" spans="1:8" ht="38.25" x14ac:dyDescent="0.2">
      <c r="A208" s="191" t="s">
        <v>804</v>
      </c>
      <c r="B208" s="283" t="s">
        <v>8</v>
      </c>
      <c r="C208" s="283" t="s">
        <v>170</v>
      </c>
      <c r="D208" s="284" t="s">
        <v>805</v>
      </c>
      <c r="E208" s="81" t="s">
        <v>12</v>
      </c>
      <c r="F208" s="279" t="s">
        <v>500</v>
      </c>
      <c r="G208" s="191" t="s">
        <v>2053</v>
      </c>
      <c r="H208" s="191" t="s">
        <v>2042</v>
      </c>
    </row>
    <row r="209" spans="1:8" ht="38.25" x14ac:dyDescent="0.2">
      <c r="A209" s="191" t="s">
        <v>1027</v>
      </c>
      <c r="B209" s="283" t="s">
        <v>8</v>
      </c>
      <c r="C209" s="283" t="s">
        <v>170</v>
      </c>
      <c r="D209" s="284" t="s">
        <v>2048</v>
      </c>
      <c r="E209" s="81" t="s">
        <v>12</v>
      </c>
      <c r="F209" s="279" t="s">
        <v>500</v>
      </c>
      <c r="G209" s="191" t="s">
        <v>2053</v>
      </c>
      <c r="H209" s="191" t="s">
        <v>2045</v>
      </c>
    </row>
    <row r="210" spans="1:8" ht="38.25" x14ac:dyDescent="0.2">
      <c r="A210" s="191" t="s">
        <v>2043</v>
      </c>
      <c r="B210" s="283" t="s">
        <v>8</v>
      </c>
      <c r="C210" s="283" t="s">
        <v>170</v>
      </c>
      <c r="D210" s="284" t="s">
        <v>2049</v>
      </c>
      <c r="E210" s="81" t="s">
        <v>12</v>
      </c>
      <c r="F210" s="279" t="s">
        <v>500</v>
      </c>
      <c r="G210" s="191" t="s">
        <v>2053</v>
      </c>
      <c r="H210" s="191" t="s">
        <v>2046</v>
      </c>
    </row>
    <row r="211" spans="1:8" ht="38.25" x14ac:dyDescent="0.2">
      <c r="A211" s="191" t="s">
        <v>2044</v>
      </c>
      <c r="B211" s="283" t="s">
        <v>8</v>
      </c>
      <c r="C211" s="283" t="s">
        <v>170</v>
      </c>
      <c r="D211" s="284" t="s">
        <v>2050</v>
      </c>
      <c r="E211" s="81" t="s">
        <v>12</v>
      </c>
      <c r="F211" s="279" t="s">
        <v>500</v>
      </c>
      <c r="G211" s="191" t="s">
        <v>2053</v>
      </c>
      <c r="H211" s="191" t="s">
        <v>2052</v>
      </c>
    </row>
    <row r="212" spans="1:8" ht="38.25" x14ac:dyDescent="0.2">
      <c r="A212" s="191" t="s">
        <v>1031</v>
      </c>
      <c r="B212" s="283" t="s">
        <v>8</v>
      </c>
      <c r="C212" s="283" t="s">
        <v>170</v>
      </c>
      <c r="D212" s="284" t="s">
        <v>2051</v>
      </c>
      <c r="E212" s="81" t="s">
        <v>12</v>
      </c>
      <c r="F212" s="279" t="s">
        <v>500</v>
      </c>
      <c r="G212" s="191" t="s">
        <v>2053</v>
      </c>
      <c r="H212" s="191" t="s">
        <v>2047</v>
      </c>
    </row>
    <row r="213" spans="1:8" ht="63.75" x14ac:dyDescent="0.2">
      <c r="A213" s="191" t="s">
        <v>806</v>
      </c>
      <c r="B213" s="277" t="s">
        <v>8</v>
      </c>
      <c r="C213" s="277" t="s">
        <v>170</v>
      </c>
      <c r="D213" s="278" t="s">
        <v>807</v>
      </c>
      <c r="E213" s="81" t="s">
        <v>12</v>
      </c>
      <c r="F213" s="279" t="s">
        <v>500</v>
      </c>
      <c r="G213" s="191" t="s">
        <v>503</v>
      </c>
      <c r="H213" s="191" t="s">
        <v>2054</v>
      </c>
    </row>
    <row r="214" spans="1:8" ht="38.25" x14ac:dyDescent="0.2">
      <c r="A214" s="191" t="s">
        <v>808</v>
      </c>
      <c r="B214" s="277" t="s">
        <v>8</v>
      </c>
      <c r="C214" s="277" t="s">
        <v>170</v>
      </c>
      <c r="D214" s="278" t="s">
        <v>809</v>
      </c>
      <c r="E214" s="81" t="s">
        <v>12</v>
      </c>
      <c r="F214" s="279" t="s">
        <v>500</v>
      </c>
      <c r="G214" s="191" t="s">
        <v>503</v>
      </c>
      <c r="H214" s="191" t="s">
        <v>2055</v>
      </c>
    </row>
    <row r="215" spans="1:8" ht="38.25" x14ac:dyDescent="0.2">
      <c r="A215" s="191" t="s">
        <v>810</v>
      </c>
      <c r="B215" s="280" t="s">
        <v>8</v>
      </c>
      <c r="C215" s="280" t="s">
        <v>170</v>
      </c>
      <c r="D215" s="281" t="s">
        <v>811</v>
      </c>
      <c r="E215" s="81" t="s">
        <v>12</v>
      </c>
      <c r="F215" s="279" t="s">
        <v>500</v>
      </c>
      <c r="G215" s="191" t="s">
        <v>12</v>
      </c>
      <c r="H215" s="191" t="s">
        <v>304</v>
      </c>
    </row>
    <row r="216" spans="1:8" ht="38.25" x14ac:dyDescent="0.2">
      <c r="A216" s="191" t="s">
        <v>812</v>
      </c>
      <c r="B216" s="283" t="s">
        <v>8</v>
      </c>
      <c r="C216" s="283" t="s">
        <v>170</v>
      </c>
      <c r="D216" s="284" t="s">
        <v>813</v>
      </c>
      <c r="E216" s="81" t="s">
        <v>12</v>
      </c>
      <c r="F216" s="279" t="s">
        <v>500</v>
      </c>
      <c r="G216" s="191" t="s">
        <v>503</v>
      </c>
      <c r="H216" s="191" t="s">
        <v>2056</v>
      </c>
    </row>
    <row r="217" spans="1:8" ht="114.75" x14ac:dyDescent="0.2">
      <c r="A217" s="191" t="s">
        <v>814</v>
      </c>
      <c r="B217" s="277" t="s">
        <v>8</v>
      </c>
      <c r="C217" s="277" t="s">
        <v>170</v>
      </c>
      <c r="D217" s="278" t="s">
        <v>815</v>
      </c>
      <c r="E217" s="81" t="s">
        <v>12</v>
      </c>
      <c r="F217" s="279" t="s">
        <v>500</v>
      </c>
      <c r="G217" s="191" t="s">
        <v>503</v>
      </c>
      <c r="H217" s="191" t="s">
        <v>2057</v>
      </c>
    </row>
    <row r="218" spans="1:8" ht="38.25" x14ac:dyDescent="0.2">
      <c r="A218" s="191" t="s">
        <v>816</v>
      </c>
      <c r="B218" s="277" t="s">
        <v>8</v>
      </c>
      <c r="C218" s="277" t="s">
        <v>170</v>
      </c>
      <c r="D218" s="278" t="s">
        <v>817</v>
      </c>
      <c r="E218" s="81" t="s">
        <v>12</v>
      </c>
      <c r="F218" s="279" t="s">
        <v>500</v>
      </c>
      <c r="G218" s="191" t="s">
        <v>503</v>
      </c>
      <c r="H218" s="191" t="s">
        <v>2057</v>
      </c>
    </row>
    <row r="219" spans="1:8" ht="102" x14ac:dyDescent="0.2">
      <c r="A219" s="191" t="s">
        <v>818</v>
      </c>
      <c r="B219" s="280" t="s">
        <v>8</v>
      </c>
      <c r="C219" s="280" t="s">
        <v>170</v>
      </c>
      <c r="D219" s="281" t="s">
        <v>819</v>
      </c>
      <c r="E219" s="81" t="s">
        <v>12</v>
      </c>
      <c r="F219" s="279" t="s">
        <v>500</v>
      </c>
      <c r="G219" s="191" t="s">
        <v>503</v>
      </c>
      <c r="H219" s="191" t="s">
        <v>2058</v>
      </c>
    </row>
    <row r="220" spans="1:8" ht="25.5" x14ac:dyDescent="0.2">
      <c r="A220" s="191" t="s">
        <v>820</v>
      </c>
      <c r="B220" s="283" t="s">
        <v>8</v>
      </c>
      <c r="C220" s="283" t="s">
        <v>170</v>
      </c>
      <c r="D220" s="284" t="s">
        <v>821</v>
      </c>
      <c r="E220" s="81" t="s">
        <v>12</v>
      </c>
      <c r="F220" s="279" t="s">
        <v>500</v>
      </c>
      <c r="G220" s="191" t="s">
        <v>503</v>
      </c>
      <c r="H220" s="191" t="s">
        <v>2059</v>
      </c>
    </row>
    <row r="221" spans="1:8" ht="25.5" x14ac:dyDescent="0.2">
      <c r="A221" s="191" t="s">
        <v>828</v>
      </c>
      <c r="B221" s="280" t="s">
        <v>8</v>
      </c>
      <c r="C221" s="280" t="s">
        <v>170</v>
      </c>
      <c r="D221" s="281" t="s">
        <v>829</v>
      </c>
      <c r="E221" s="81" t="s">
        <v>12</v>
      </c>
      <c r="F221" s="279" t="s">
        <v>500</v>
      </c>
      <c r="G221" s="191" t="s">
        <v>503</v>
      </c>
      <c r="H221" s="191" t="s">
        <v>2060</v>
      </c>
    </row>
    <row r="222" spans="1:8" ht="63.75" x14ac:dyDescent="0.2">
      <c r="A222" s="191" t="s">
        <v>830</v>
      </c>
      <c r="B222" s="283" t="s">
        <v>8</v>
      </c>
      <c r="C222" s="283" t="s">
        <v>170</v>
      </c>
      <c r="D222" s="284" t="s">
        <v>831</v>
      </c>
      <c r="E222" s="81" t="s">
        <v>12</v>
      </c>
      <c r="F222" s="279" t="s">
        <v>500</v>
      </c>
      <c r="G222" s="191" t="s">
        <v>12</v>
      </c>
      <c r="H222" s="191" t="s">
        <v>304</v>
      </c>
    </row>
    <row r="223" spans="1:8" ht="25.5" x14ac:dyDescent="0.2">
      <c r="A223" s="191" t="s">
        <v>834</v>
      </c>
      <c r="B223" s="277" t="s">
        <v>8</v>
      </c>
      <c r="C223" s="277" t="s">
        <v>172</v>
      </c>
      <c r="D223" s="278" t="s">
        <v>835</v>
      </c>
      <c r="E223" s="81" t="s">
        <v>12</v>
      </c>
      <c r="F223" s="279" t="s">
        <v>500</v>
      </c>
      <c r="G223" s="191" t="s">
        <v>503</v>
      </c>
      <c r="H223" s="191" t="s">
        <v>2062</v>
      </c>
    </row>
    <row r="224" spans="1:8" ht="25.5" x14ac:dyDescent="0.2">
      <c r="A224" s="191" t="s">
        <v>836</v>
      </c>
      <c r="B224" s="277" t="s">
        <v>8</v>
      </c>
      <c r="C224" s="277" t="s">
        <v>172</v>
      </c>
      <c r="D224" s="278" t="s">
        <v>837</v>
      </c>
      <c r="E224" s="81" t="s">
        <v>12</v>
      </c>
      <c r="F224" s="279" t="s">
        <v>500</v>
      </c>
      <c r="G224" s="191" t="s">
        <v>503</v>
      </c>
      <c r="H224" s="191" t="s">
        <v>2063</v>
      </c>
    </row>
    <row r="225" spans="1:8" ht="63.75" x14ac:dyDescent="0.2">
      <c r="A225" s="191">
        <v>65.099999999999994</v>
      </c>
      <c r="B225" s="277" t="s">
        <v>8</v>
      </c>
      <c r="C225" s="277" t="s">
        <v>838</v>
      </c>
      <c r="D225" s="4" t="s">
        <v>339</v>
      </c>
      <c r="E225" s="81" t="s">
        <v>11</v>
      </c>
      <c r="F225" s="279" t="s">
        <v>839</v>
      </c>
      <c r="G225" s="191" t="s">
        <v>503</v>
      </c>
      <c r="H225" s="191" t="s">
        <v>2064</v>
      </c>
    </row>
    <row r="226" spans="1:8" ht="38.25" x14ac:dyDescent="0.2">
      <c r="A226" s="191">
        <v>65.2</v>
      </c>
      <c r="B226" s="277" t="s">
        <v>8</v>
      </c>
      <c r="C226" s="277" t="s">
        <v>838</v>
      </c>
      <c r="D226" s="4" t="s">
        <v>340</v>
      </c>
      <c r="E226" s="81" t="s">
        <v>11</v>
      </c>
      <c r="F226" s="279" t="s">
        <v>840</v>
      </c>
      <c r="G226" s="191" t="s">
        <v>503</v>
      </c>
      <c r="H226" s="191" t="s">
        <v>2065</v>
      </c>
    </row>
    <row r="227" spans="1:8" ht="38.25" x14ac:dyDescent="0.2">
      <c r="A227" s="191">
        <v>65.3</v>
      </c>
      <c r="B227" s="277" t="s">
        <v>8</v>
      </c>
      <c r="C227" s="277" t="s">
        <v>838</v>
      </c>
      <c r="D227" s="4" t="s">
        <v>341</v>
      </c>
      <c r="E227" s="81" t="s">
        <v>11</v>
      </c>
      <c r="F227" s="279" t="s">
        <v>841</v>
      </c>
      <c r="G227" s="191" t="s">
        <v>503</v>
      </c>
      <c r="H227" s="191" t="s">
        <v>2066</v>
      </c>
    </row>
    <row r="228" spans="1:8" ht="38.25" x14ac:dyDescent="0.2">
      <c r="A228" s="191">
        <v>65.400000000000006</v>
      </c>
      <c r="B228" s="277" t="s">
        <v>8</v>
      </c>
      <c r="C228" s="277" t="s">
        <v>838</v>
      </c>
      <c r="D228" s="4" t="s">
        <v>342</v>
      </c>
      <c r="E228" s="81" t="s">
        <v>11</v>
      </c>
      <c r="F228" s="279" t="s">
        <v>842</v>
      </c>
      <c r="G228" s="191" t="s">
        <v>520</v>
      </c>
      <c r="H228" s="191" t="s">
        <v>2067</v>
      </c>
    </row>
    <row r="229" spans="1:8" ht="63.75" x14ac:dyDescent="0.2">
      <c r="A229" s="191">
        <v>65.5</v>
      </c>
      <c r="B229" s="277" t="s">
        <v>8</v>
      </c>
      <c r="C229" s="277" t="s">
        <v>838</v>
      </c>
      <c r="D229" s="4" t="s">
        <v>343</v>
      </c>
      <c r="E229" s="81" t="s">
        <v>11</v>
      </c>
      <c r="F229" s="279" t="s">
        <v>843</v>
      </c>
      <c r="G229" s="191" t="s">
        <v>503</v>
      </c>
      <c r="H229" s="191" t="s">
        <v>2068</v>
      </c>
    </row>
    <row r="230" spans="1:8" ht="38.25" x14ac:dyDescent="0.2">
      <c r="A230" s="191">
        <v>65.599999999999994</v>
      </c>
      <c r="B230" s="277" t="s">
        <v>8</v>
      </c>
      <c r="C230" s="277" t="s">
        <v>838</v>
      </c>
      <c r="D230" s="4" t="s">
        <v>344</v>
      </c>
      <c r="E230" s="81" t="s">
        <v>11</v>
      </c>
      <c r="F230" s="279" t="s">
        <v>844</v>
      </c>
      <c r="G230" s="191" t="s">
        <v>503</v>
      </c>
      <c r="H230" s="191" t="s">
        <v>2069</v>
      </c>
    </row>
    <row r="231" spans="1:8" ht="63.75" x14ac:dyDescent="0.2">
      <c r="A231" s="191">
        <v>65.7</v>
      </c>
      <c r="B231" s="277" t="s">
        <v>8</v>
      </c>
      <c r="C231" s="277" t="s">
        <v>838</v>
      </c>
      <c r="D231" s="4" t="s">
        <v>345</v>
      </c>
      <c r="E231" s="81" t="s">
        <v>11</v>
      </c>
      <c r="F231" s="279" t="s">
        <v>843</v>
      </c>
      <c r="G231" s="191" t="s">
        <v>503</v>
      </c>
      <c r="H231" s="191" t="s">
        <v>2070</v>
      </c>
    </row>
    <row r="232" spans="1:8" ht="38.25" x14ac:dyDescent="0.2">
      <c r="A232" s="191">
        <v>65.8</v>
      </c>
      <c r="B232" s="277" t="s">
        <v>8</v>
      </c>
      <c r="C232" s="277" t="s">
        <v>838</v>
      </c>
      <c r="D232" s="288" t="s">
        <v>865</v>
      </c>
      <c r="E232" s="81" t="s">
        <v>11</v>
      </c>
      <c r="F232" s="279" t="s">
        <v>845</v>
      </c>
      <c r="G232" s="191" t="s">
        <v>503</v>
      </c>
      <c r="H232" s="191" t="s">
        <v>2071</v>
      </c>
    </row>
    <row r="233" spans="1:8" ht="51" x14ac:dyDescent="0.2">
      <c r="A233" s="191">
        <v>65.900000000000006</v>
      </c>
      <c r="B233" s="277" t="s">
        <v>8</v>
      </c>
      <c r="C233" s="277" t="s">
        <v>838</v>
      </c>
      <c r="D233" s="4" t="s">
        <v>346</v>
      </c>
      <c r="E233" s="81" t="s">
        <v>11</v>
      </c>
      <c r="F233" s="279" t="s">
        <v>843</v>
      </c>
      <c r="G233" s="191" t="s">
        <v>503</v>
      </c>
      <c r="H233" s="191" t="s">
        <v>2072</v>
      </c>
    </row>
    <row r="234" spans="1:8" ht="25.5" x14ac:dyDescent="0.2">
      <c r="A234" s="289" t="s">
        <v>846</v>
      </c>
      <c r="B234" s="277" t="s">
        <v>8</v>
      </c>
      <c r="C234" s="277" t="s">
        <v>838</v>
      </c>
      <c r="D234" s="288" t="s">
        <v>866</v>
      </c>
      <c r="E234" s="81" t="s">
        <v>11</v>
      </c>
      <c r="F234" s="279" t="s">
        <v>843</v>
      </c>
      <c r="G234" s="191" t="s">
        <v>503</v>
      </c>
      <c r="H234" s="191" t="s">
        <v>2073</v>
      </c>
    </row>
    <row r="235" spans="1:8" ht="38.25" x14ac:dyDescent="0.2">
      <c r="A235" s="191">
        <v>65.11</v>
      </c>
      <c r="B235" s="277" t="s">
        <v>8</v>
      </c>
      <c r="C235" s="277" t="s">
        <v>838</v>
      </c>
      <c r="D235" s="4" t="s">
        <v>347</v>
      </c>
      <c r="E235" s="81" t="s">
        <v>11</v>
      </c>
      <c r="F235" s="279" t="s">
        <v>842</v>
      </c>
      <c r="G235" s="191" t="s">
        <v>503</v>
      </c>
      <c r="H235" s="191" t="s">
        <v>2074</v>
      </c>
    </row>
    <row r="236" spans="1:8" ht="76.5" x14ac:dyDescent="0.2">
      <c r="A236" s="191">
        <v>65.12</v>
      </c>
      <c r="B236" s="277" t="s">
        <v>8</v>
      </c>
      <c r="C236" s="277" t="s">
        <v>838</v>
      </c>
      <c r="D236" s="4" t="s">
        <v>348</v>
      </c>
      <c r="E236" s="81" t="s">
        <v>11</v>
      </c>
      <c r="F236" s="279" t="s">
        <v>843</v>
      </c>
      <c r="G236" s="191" t="s">
        <v>503</v>
      </c>
      <c r="H236" s="191" t="s">
        <v>2075</v>
      </c>
    </row>
    <row r="237" spans="1:8" ht="63.75" x14ac:dyDescent="0.2">
      <c r="A237" s="191">
        <v>65.13</v>
      </c>
      <c r="B237" s="277" t="s">
        <v>8</v>
      </c>
      <c r="C237" s="277" t="s">
        <v>838</v>
      </c>
      <c r="D237" s="4" t="s">
        <v>349</v>
      </c>
      <c r="E237" s="81" t="s">
        <v>11</v>
      </c>
      <c r="F237" s="279" t="s">
        <v>843</v>
      </c>
      <c r="G237" s="191" t="s">
        <v>503</v>
      </c>
      <c r="H237" s="191" t="s">
        <v>2076</v>
      </c>
    </row>
    <row r="238" spans="1:8" ht="51" x14ac:dyDescent="0.2">
      <c r="A238" s="191">
        <v>65.14</v>
      </c>
      <c r="B238" s="277" t="s">
        <v>8</v>
      </c>
      <c r="C238" s="277" t="s">
        <v>838</v>
      </c>
      <c r="D238" s="4" t="s">
        <v>350</v>
      </c>
      <c r="E238" s="81" t="s">
        <v>11</v>
      </c>
      <c r="F238" s="279" t="s">
        <v>843</v>
      </c>
      <c r="G238" s="191" t="s">
        <v>503</v>
      </c>
      <c r="H238" s="191" t="s">
        <v>2077</v>
      </c>
    </row>
    <row r="239" spans="1:8" ht="38.25" x14ac:dyDescent="0.2">
      <c r="A239" s="191">
        <v>65.150000000000006</v>
      </c>
      <c r="B239" s="277" t="s">
        <v>8</v>
      </c>
      <c r="C239" s="277" t="s">
        <v>838</v>
      </c>
      <c r="D239" s="288" t="s">
        <v>867</v>
      </c>
      <c r="E239" s="81" t="s">
        <v>11</v>
      </c>
      <c r="F239" s="279" t="s">
        <v>843</v>
      </c>
      <c r="G239" s="191" t="s">
        <v>503</v>
      </c>
      <c r="H239" s="191" t="s">
        <v>2078</v>
      </c>
    </row>
    <row r="240" spans="1:8" ht="51" x14ac:dyDescent="0.2">
      <c r="A240" s="191">
        <v>65.16</v>
      </c>
      <c r="B240" s="277" t="s">
        <v>8</v>
      </c>
      <c r="C240" s="277" t="s">
        <v>838</v>
      </c>
      <c r="D240" s="4" t="s">
        <v>351</v>
      </c>
      <c r="E240" s="81" t="s">
        <v>11</v>
      </c>
      <c r="F240" s="279" t="s">
        <v>842</v>
      </c>
      <c r="G240" s="191" t="s">
        <v>503</v>
      </c>
      <c r="H240" s="191" t="s">
        <v>2079</v>
      </c>
    </row>
    <row r="241" spans="1:8" ht="51" x14ac:dyDescent="0.2">
      <c r="A241" s="191">
        <v>65.17</v>
      </c>
      <c r="B241" s="277" t="s">
        <v>8</v>
      </c>
      <c r="C241" s="277" t="s">
        <v>838</v>
      </c>
      <c r="D241" s="4" t="s">
        <v>352</v>
      </c>
      <c r="E241" s="81" t="s">
        <v>11</v>
      </c>
      <c r="F241" s="279" t="s">
        <v>843</v>
      </c>
      <c r="G241" s="191" t="s">
        <v>503</v>
      </c>
      <c r="H241" s="191" t="s">
        <v>2080</v>
      </c>
    </row>
    <row r="242" spans="1:8" ht="102" x14ac:dyDescent="0.2">
      <c r="A242" s="191">
        <v>65.180000000000007</v>
      </c>
      <c r="B242" s="277" t="s">
        <v>8</v>
      </c>
      <c r="C242" s="277" t="s">
        <v>838</v>
      </c>
      <c r="D242" s="4" t="s">
        <v>353</v>
      </c>
      <c r="E242" s="81" t="s">
        <v>11</v>
      </c>
      <c r="F242" s="279" t="s">
        <v>847</v>
      </c>
      <c r="G242" s="191" t="s">
        <v>503</v>
      </c>
      <c r="H242" s="191" t="s">
        <v>2081</v>
      </c>
    </row>
    <row r="243" spans="1:8" ht="140.25" x14ac:dyDescent="0.2">
      <c r="A243" s="191">
        <v>65.19</v>
      </c>
      <c r="B243" s="277" t="s">
        <v>8</v>
      </c>
      <c r="C243" s="277" t="s">
        <v>838</v>
      </c>
      <c r="D243" s="4" t="s">
        <v>354</v>
      </c>
      <c r="E243" s="81" t="s">
        <v>11</v>
      </c>
      <c r="F243" s="279" t="s">
        <v>848</v>
      </c>
      <c r="G243" s="191" t="s">
        <v>503</v>
      </c>
      <c r="H243" s="191" t="s">
        <v>2082</v>
      </c>
    </row>
    <row r="244" spans="1:8" ht="114.75" x14ac:dyDescent="0.2">
      <c r="A244" s="290">
        <v>65.2</v>
      </c>
      <c r="B244" s="277" t="s">
        <v>8</v>
      </c>
      <c r="C244" s="277" t="s">
        <v>838</v>
      </c>
      <c r="D244" s="4" t="s">
        <v>355</v>
      </c>
      <c r="E244" s="81" t="s">
        <v>11</v>
      </c>
      <c r="F244" s="279" t="s">
        <v>843</v>
      </c>
      <c r="G244" s="191" t="s">
        <v>503</v>
      </c>
      <c r="H244" s="191" t="s">
        <v>2083</v>
      </c>
    </row>
    <row r="245" spans="1:8" ht="38.25" x14ac:dyDescent="0.2">
      <c r="A245" s="191">
        <v>65.209999999999994</v>
      </c>
      <c r="B245" s="277" t="s">
        <v>8</v>
      </c>
      <c r="C245" s="277" t="s">
        <v>838</v>
      </c>
      <c r="D245" s="4" t="s">
        <v>356</v>
      </c>
      <c r="E245" s="81" t="s">
        <v>11</v>
      </c>
      <c r="F245" s="279" t="s">
        <v>843</v>
      </c>
      <c r="G245" s="191" t="s">
        <v>503</v>
      </c>
      <c r="H245" s="191" t="s">
        <v>2084</v>
      </c>
    </row>
    <row r="246" spans="1:8" ht="38.25" x14ac:dyDescent="0.2">
      <c r="A246" s="191">
        <v>65.22</v>
      </c>
      <c r="B246" s="277" t="s">
        <v>8</v>
      </c>
      <c r="C246" s="277" t="s">
        <v>838</v>
      </c>
      <c r="D246" s="4" t="s">
        <v>357</v>
      </c>
      <c r="E246" s="81" t="s">
        <v>11</v>
      </c>
      <c r="F246" s="279" t="s">
        <v>842</v>
      </c>
      <c r="G246" s="191" t="s">
        <v>12</v>
      </c>
      <c r="H246" s="191" t="s">
        <v>2085</v>
      </c>
    </row>
    <row r="247" spans="1:8" ht="38.25" x14ac:dyDescent="0.2">
      <c r="A247" s="191">
        <v>65.23</v>
      </c>
      <c r="B247" s="277" t="s">
        <v>8</v>
      </c>
      <c r="C247" s="277" t="s">
        <v>838</v>
      </c>
      <c r="D247" s="4" t="s">
        <v>358</v>
      </c>
      <c r="E247" s="81" t="s">
        <v>11</v>
      </c>
      <c r="F247" s="279" t="s">
        <v>842</v>
      </c>
      <c r="G247" s="191" t="s">
        <v>503</v>
      </c>
      <c r="H247" s="191" t="s">
        <v>2086</v>
      </c>
    </row>
    <row r="248" spans="1:8" ht="140.25" x14ac:dyDescent="0.2">
      <c r="A248" s="191">
        <v>65.239999999999995</v>
      </c>
      <c r="B248" s="277" t="s">
        <v>8</v>
      </c>
      <c r="C248" s="277" t="s">
        <v>838</v>
      </c>
      <c r="D248" s="4" t="s">
        <v>359</v>
      </c>
      <c r="E248" s="81" t="s">
        <v>11</v>
      </c>
      <c r="F248" s="279" t="s">
        <v>849</v>
      </c>
      <c r="G248" s="191" t="s">
        <v>520</v>
      </c>
      <c r="H248" s="191" t="s">
        <v>2087</v>
      </c>
    </row>
    <row r="249" spans="1:8" ht="114.75" x14ac:dyDescent="0.2">
      <c r="A249" s="191">
        <v>65.25</v>
      </c>
      <c r="B249" s="277" t="s">
        <v>8</v>
      </c>
      <c r="C249" s="277" t="s">
        <v>838</v>
      </c>
      <c r="D249" s="4" t="s">
        <v>360</v>
      </c>
      <c r="E249" s="81" t="s">
        <v>11</v>
      </c>
      <c r="F249" s="279" t="s">
        <v>850</v>
      </c>
      <c r="G249" s="191" t="s">
        <v>503</v>
      </c>
      <c r="H249" s="191" t="s">
        <v>2088</v>
      </c>
    </row>
    <row r="250" spans="1:8" ht="51" x14ac:dyDescent="0.2">
      <c r="A250" s="191">
        <v>65.260000000000005</v>
      </c>
      <c r="B250" s="277" t="s">
        <v>8</v>
      </c>
      <c r="C250" s="277" t="s">
        <v>838</v>
      </c>
      <c r="D250" s="4" t="s">
        <v>361</v>
      </c>
      <c r="E250" s="81" t="s">
        <v>11</v>
      </c>
      <c r="F250" s="279" t="s">
        <v>843</v>
      </c>
      <c r="G250" s="191" t="s">
        <v>503</v>
      </c>
      <c r="H250" s="191" t="s">
        <v>2089</v>
      </c>
    </row>
    <row r="251" spans="1:8" ht="38.25" x14ac:dyDescent="0.2">
      <c r="A251" s="191">
        <v>65.27</v>
      </c>
      <c r="B251" s="277" t="s">
        <v>8</v>
      </c>
      <c r="C251" s="277" t="s">
        <v>838</v>
      </c>
      <c r="D251" s="4" t="s">
        <v>362</v>
      </c>
      <c r="E251" s="81" t="s">
        <v>11</v>
      </c>
      <c r="F251" s="279" t="s">
        <v>851</v>
      </c>
      <c r="G251" s="191" t="s">
        <v>503</v>
      </c>
      <c r="H251" s="191" t="s">
        <v>2090</v>
      </c>
    </row>
    <row r="252" spans="1:8" ht="51" x14ac:dyDescent="0.2">
      <c r="A252" s="191">
        <v>65.28</v>
      </c>
      <c r="B252" s="277" t="s">
        <v>8</v>
      </c>
      <c r="C252" s="277" t="s">
        <v>838</v>
      </c>
      <c r="D252" s="278" t="s">
        <v>868</v>
      </c>
      <c r="E252" s="81" t="s">
        <v>12</v>
      </c>
      <c r="F252" s="279" t="s">
        <v>842</v>
      </c>
      <c r="G252" s="191" t="s">
        <v>503</v>
      </c>
      <c r="H252" s="191" t="s">
        <v>2091</v>
      </c>
    </row>
    <row r="253" spans="1:8" ht="63.75" x14ac:dyDescent="0.2">
      <c r="A253" s="289" t="s">
        <v>299</v>
      </c>
      <c r="B253" s="277" t="s">
        <v>8</v>
      </c>
      <c r="C253" s="277" t="s">
        <v>838</v>
      </c>
      <c r="D253" s="4" t="s">
        <v>363</v>
      </c>
      <c r="E253" s="81" t="s">
        <v>11</v>
      </c>
      <c r="F253" s="279" t="s">
        <v>852</v>
      </c>
      <c r="G253" s="191" t="s">
        <v>503</v>
      </c>
      <c r="H253" s="191" t="s">
        <v>2092</v>
      </c>
    </row>
    <row r="254" spans="1:8" ht="89.25" x14ac:dyDescent="0.2">
      <c r="A254" s="191">
        <v>117.9</v>
      </c>
      <c r="B254" s="277" t="s">
        <v>8</v>
      </c>
      <c r="C254" s="277" t="s">
        <v>838</v>
      </c>
      <c r="D254" s="4" t="s">
        <v>364</v>
      </c>
      <c r="E254" s="81" t="s">
        <v>11</v>
      </c>
      <c r="F254" s="279" t="s">
        <v>842</v>
      </c>
      <c r="G254" s="191" t="s">
        <v>503</v>
      </c>
      <c r="H254" s="191" t="s">
        <v>1870</v>
      </c>
    </row>
    <row r="255" spans="1:8" ht="114.75" x14ac:dyDescent="0.2">
      <c r="A255" s="191">
        <v>117.17</v>
      </c>
      <c r="B255" s="277" t="s">
        <v>8</v>
      </c>
      <c r="C255" s="277" t="s">
        <v>838</v>
      </c>
      <c r="D255" s="4" t="s">
        <v>365</v>
      </c>
      <c r="E255" s="81" t="s">
        <v>11</v>
      </c>
      <c r="F255" s="279" t="s">
        <v>853</v>
      </c>
      <c r="G255" s="191" t="s">
        <v>503</v>
      </c>
      <c r="H255" s="191" t="s">
        <v>1871</v>
      </c>
    </row>
    <row r="256" spans="1:8" ht="102" x14ac:dyDescent="0.2">
      <c r="A256" s="191">
        <v>117.23</v>
      </c>
      <c r="B256" s="277" t="s">
        <v>8</v>
      </c>
      <c r="C256" s="277" t="s">
        <v>838</v>
      </c>
      <c r="D256" s="4" t="s">
        <v>366</v>
      </c>
      <c r="E256" s="81" t="s">
        <v>11</v>
      </c>
      <c r="F256" s="279" t="s">
        <v>842</v>
      </c>
      <c r="G256" s="191" t="s">
        <v>503</v>
      </c>
      <c r="H256" s="191" t="s">
        <v>1872</v>
      </c>
    </row>
    <row r="257" spans="1:8" ht="63.75" x14ac:dyDescent="0.2">
      <c r="A257" s="191">
        <v>117.25</v>
      </c>
      <c r="B257" s="277" t="s">
        <v>8</v>
      </c>
      <c r="C257" s="277" t="s">
        <v>838</v>
      </c>
      <c r="D257" s="4" t="s">
        <v>367</v>
      </c>
      <c r="E257" s="81" t="s">
        <v>11</v>
      </c>
      <c r="F257" s="279" t="s">
        <v>568</v>
      </c>
      <c r="G257" s="191" t="s">
        <v>503</v>
      </c>
      <c r="H257" s="191" t="s">
        <v>1873</v>
      </c>
    </row>
    <row r="258" spans="1:8" ht="114.75" x14ac:dyDescent="0.2">
      <c r="A258" s="191">
        <v>117.29</v>
      </c>
      <c r="B258" s="277" t="s">
        <v>8</v>
      </c>
      <c r="C258" s="277" t="s">
        <v>838</v>
      </c>
      <c r="D258" s="4" t="s">
        <v>368</v>
      </c>
      <c r="E258" s="81" t="s">
        <v>11</v>
      </c>
      <c r="F258" s="279" t="s">
        <v>854</v>
      </c>
      <c r="G258" s="191" t="s">
        <v>520</v>
      </c>
      <c r="H258" s="191" t="s">
        <v>985</v>
      </c>
    </row>
    <row r="259" spans="1:8" ht="63.75" x14ac:dyDescent="0.2">
      <c r="A259" s="191">
        <v>117.31</v>
      </c>
      <c r="B259" s="277" t="s">
        <v>8</v>
      </c>
      <c r="C259" s="277" t="s">
        <v>838</v>
      </c>
      <c r="D259" s="4" t="s">
        <v>369</v>
      </c>
      <c r="E259" s="81" t="s">
        <v>11</v>
      </c>
      <c r="F259" s="279" t="s">
        <v>855</v>
      </c>
      <c r="G259" s="191" t="s">
        <v>503</v>
      </c>
      <c r="H259" s="191" t="s">
        <v>1052</v>
      </c>
    </row>
    <row r="260" spans="1:8" ht="25.5" x14ac:dyDescent="0.2">
      <c r="A260" s="191">
        <v>117.47</v>
      </c>
      <c r="B260" s="277" t="s">
        <v>8</v>
      </c>
      <c r="C260" s="277" t="s">
        <v>838</v>
      </c>
      <c r="D260" s="4" t="s">
        <v>370</v>
      </c>
      <c r="E260" s="81" t="s">
        <v>11</v>
      </c>
      <c r="F260" s="279" t="s">
        <v>842</v>
      </c>
      <c r="G260" s="191" t="s">
        <v>503</v>
      </c>
      <c r="H260" s="191" t="s">
        <v>1874</v>
      </c>
    </row>
    <row r="261" spans="1:8" ht="395.25" x14ac:dyDescent="0.2">
      <c r="A261" s="191">
        <v>117.51</v>
      </c>
      <c r="B261" s="277" t="s">
        <v>8</v>
      </c>
      <c r="C261" s="277" t="s">
        <v>838</v>
      </c>
      <c r="D261" s="4" t="s">
        <v>856</v>
      </c>
      <c r="E261" s="81" t="s">
        <v>12</v>
      </c>
      <c r="F261" s="279" t="s">
        <v>500</v>
      </c>
      <c r="G261" s="191" t="s">
        <v>12</v>
      </c>
      <c r="H261" s="191"/>
    </row>
    <row r="262" spans="1:8" ht="102" x14ac:dyDescent="0.2">
      <c r="A262" s="191">
        <v>117.53</v>
      </c>
      <c r="B262" s="277" t="s">
        <v>8</v>
      </c>
      <c r="C262" s="277" t="s">
        <v>838</v>
      </c>
      <c r="D262" s="4" t="s">
        <v>371</v>
      </c>
      <c r="E262" s="81" t="s">
        <v>11</v>
      </c>
      <c r="F262" s="279" t="s">
        <v>857</v>
      </c>
      <c r="G262" s="191" t="s">
        <v>520</v>
      </c>
      <c r="H262" s="191" t="s">
        <v>1875</v>
      </c>
    </row>
    <row r="263" spans="1:8" ht="38.25" x14ac:dyDescent="0.2">
      <c r="A263" s="191">
        <v>117.59</v>
      </c>
      <c r="B263" s="277" t="s">
        <v>8</v>
      </c>
      <c r="C263" s="277" t="s">
        <v>838</v>
      </c>
      <c r="D263" s="4" t="s">
        <v>372</v>
      </c>
      <c r="E263" s="81" t="s">
        <v>11</v>
      </c>
      <c r="F263" s="279" t="s">
        <v>842</v>
      </c>
      <c r="G263" s="191" t="s">
        <v>503</v>
      </c>
      <c r="H263" s="191" t="s">
        <v>1004</v>
      </c>
    </row>
    <row r="264" spans="1:8" ht="63.75" x14ac:dyDescent="0.2">
      <c r="A264" s="191">
        <v>117.67</v>
      </c>
      <c r="B264" s="277" t="s">
        <v>8</v>
      </c>
      <c r="C264" s="277" t="s">
        <v>838</v>
      </c>
      <c r="D264" s="4" t="s">
        <v>373</v>
      </c>
      <c r="E264" s="81" t="s">
        <v>11</v>
      </c>
      <c r="F264" s="279" t="s">
        <v>858</v>
      </c>
      <c r="G264" s="191" t="s">
        <v>503</v>
      </c>
      <c r="H264" s="191" t="s">
        <v>1876</v>
      </c>
    </row>
    <row r="265" spans="1:8" ht="127.5" x14ac:dyDescent="0.2">
      <c r="A265" s="191">
        <v>117.81</v>
      </c>
      <c r="B265" s="277" t="s">
        <v>8</v>
      </c>
      <c r="C265" s="277" t="s">
        <v>838</v>
      </c>
      <c r="D265" s="4" t="s">
        <v>374</v>
      </c>
      <c r="E265" s="81" t="s">
        <v>11</v>
      </c>
      <c r="F265" s="279" t="s">
        <v>859</v>
      </c>
      <c r="G265" s="191" t="s">
        <v>520</v>
      </c>
      <c r="H265" s="191" t="s">
        <v>1877</v>
      </c>
    </row>
    <row r="266" spans="1:8" ht="63.75" x14ac:dyDescent="0.2">
      <c r="A266" s="191">
        <v>117.84</v>
      </c>
      <c r="B266" s="277" t="s">
        <v>8</v>
      </c>
      <c r="C266" s="277" t="s">
        <v>838</v>
      </c>
      <c r="D266" s="278" t="s">
        <v>375</v>
      </c>
      <c r="E266" s="81" t="s">
        <v>11</v>
      </c>
      <c r="F266" s="279" t="s">
        <v>860</v>
      </c>
      <c r="G266" s="191" t="s">
        <v>520</v>
      </c>
      <c r="H266" s="191" t="s">
        <v>1878</v>
      </c>
    </row>
    <row r="267" spans="1:8" ht="25.5" x14ac:dyDescent="0.2">
      <c r="A267" s="191">
        <v>117.94</v>
      </c>
      <c r="B267" s="277" t="s">
        <v>8</v>
      </c>
      <c r="C267" s="277" t="s">
        <v>838</v>
      </c>
      <c r="D267" s="4" t="s">
        <v>376</v>
      </c>
      <c r="E267" s="81" t="s">
        <v>11</v>
      </c>
      <c r="F267" s="279" t="s">
        <v>861</v>
      </c>
      <c r="G267" s="191" t="s">
        <v>503</v>
      </c>
      <c r="H267" s="191" t="s">
        <v>1014</v>
      </c>
    </row>
    <row r="268" spans="1:8" ht="38.25" x14ac:dyDescent="0.2">
      <c r="A268" s="191">
        <v>117.95</v>
      </c>
      <c r="B268" s="277" t="s">
        <v>8</v>
      </c>
      <c r="C268" s="277" t="s">
        <v>838</v>
      </c>
      <c r="D268" s="4" t="s">
        <v>862</v>
      </c>
      <c r="E268" s="81" t="s">
        <v>12</v>
      </c>
      <c r="F268" s="279" t="s">
        <v>500</v>
      </c>
      <c r="G268" s="191" t="s">
        <v>503</v>
      </c>
      <c r="H268" s="191" t="s">
        <v>1879</v>
      </c>
    </row>
    <row r="269" spans="1:8" ht="25.5" x14ac:dyDescent="0.2">
      <c r="A269" s="191">
        <v>118.1</v>
      </c>
      <c r="B269" s="277" t="s">
        <v>8</v>
      </c>
      <c r="C269" s="277" t="s">
        <v>838</v>
      </c>
      <c r="D269" s="278" t="s">
        <v>863</v>
      </c>
      <c r="E269" s="81" t="s">
        <v>12</v>
      </c>
      <c r="F269" s="279" t="s">
        <v>500</v>
      </c>
      <c r="G269" s="191" t="s">
        <v>520</v>
      </c>
      <c r="H269" s="191" t="s">
        <v>1019</v>
      </c>
    </row>
    <row r="270" spans="1:8" ht="25.5" x14ac:dyDescent="0.2">
      <c r="A270" s="191">
        <v>118.15</v>
      </c>
      <c r="B270" s="277" t="s">
        <v>8</v>
      </c>
      <c r="C270" s="277" t="s">
        <v>838</v>
      </c>
      <c r="D270" s="278" t="s">
        <v>864</v>
      </c>
      <c r="E270" s="81" t="s">
        <v>12</v>
      </c>
      <c r="F270" s="279" t="s">
        <v>500</v>
      </c>
      <c r="G270" s="191" t="s">
        <v>503</v>
      </c>
      <c r="H270" s="191" t="s">
        <v>1408</v>
      </c>
    </row>
    <row r="271" spans="1:8" ht="25.5" x14ac:dyDescent="0.2">
      <c r="A271" s="191" t="s">
        <v>2096</v>
      </c>
      <c r="B271" s="167" t="s">
        <v>8</v>
      </c>
      <c r="C271" s="167" t="s">
        <v>887</v>
      </c>
      <c r="D271" s="191" t="s">
        <v>2102</v>
      </c>
      <c r="E271" s="81" t="s">
        <v>12</v>
      </c>
      <c r="F271" s="279" t="s">
        <v>500</v>
      </c>
      <c r="G271" s="191" t="s">
        <v>503</v>
      </c>
      <c r="H271" s="191" t="s">
        <v>2097</v>
      </c>
    </row>
    <row r="272" spans="1:8" ht="25.5" x14ac:dyDescent="0.2">
      <c r="A272" s="260" t="s">
        <v>2098</v>
      </c>
      <c r="B272" s="167" t="s">
        <v>8</v>
      </c>
      <c r="C272" s="167" t="s">
        <v>887</v>
      </c>
      <c r="D272" s="260" t="s">
        <v>2103</v>
      </c>
      <c r="E272" s="81" t="s">
        <v>12</v>
      </c>
      <c r="F272" s="279" t="s">
        <v>500</v>
      </c>
      <c r="G272" s="191" t="s">
        <v>503</v>
      </c>
      <c r="H272" s="260" t="s">
        <v>987</v>
      </c>
    </row>
    <row r="273" spans="1:8" ht="25.5" x14ac:dyDescent="0.2">
      <c r="A273" s="260" t="s">
        <v>2101</v>
      </c>
      <c r="B273" s="167" t="s">
        <v>8</v>
      </c>
      <c r="C273" s="167" t="s">
        <v>887</v>
      </c>
      <c r="D273" s="260" t="s">
        <v>2104</v>
      </c>
      <c r="E273" s="81" t="s">
        <v>12</v>
      </c>
      <c r="F273" s="279" t="s">
        <v>500</v>
      </c>
      <c r="G273" s="191" t="s">
        <v>503</v>
      </c>
      <c r="H273" s="260" t="s">
        <v>1058</v>
      </c>
    </row>
    <row r="274" spans="1:8" ht="25.5" x14ac:dyDescent="0.2">
      <c r="A274" s="260" t="s">
        <v>2099</v>
      </c>
      <c r="B274" s="167" t="s">
        <v>8</v>
      </c>
      <c r="C274" s="167" t="s">
        <v>887</v>
      </c>
      <c r="D274" s="260" t="s">
        <v>2105</v>
      </c>
      <c r="E274" s="81" t="s">
        <v>12</v>
      </c>
      <c r="F274" s="279" t="s">
        <v>500</v>
      </c>
      <c r="G274" s="191" t="s">
        <v>503</v>
      </c>
      <c r="H274" s="260" t="s">
        <v>2100</v>
      </c>
    </row>
    <row r="275" spans="1:8" ht="25.5" x14ac:dyDescent="0.2">
      <c r="A275" s="191" t="s">
        <v>2093</v>
      </c>
      <c r="B275" s="167" t="s">
        <v>9</v>
      </c>
      <c r="C275" s="167" t="s">
        <v>170</v>
      </c>
      <c r="D275" s="191" t="s">
        <v>2094</v>
      </c>
      <c r="E275" s="81" t="s">
        <v>12</v>
      </c>
      <c r="F275" s="279" t="s">
        <v>500</v>
      </c>
      <c r="G275" s="191" t="s">
        <v>503</v>
      </c>
      <c r="H275" s="191" t="s">
        <v>2095</v>
      </c>
    </row>
  </sheetData>
  <mergeCells count="5">
    <mergeCell ref="A1:B1"/>
    <mergeCell ref="A2:B2"/>
    <mergeCell ref="C1:D1"/>
    <mergeCell ref="C2:D2"/>
    <mergeCell ref="A3:D3"/>
  </mergeCells>
  <printOptions gridLines="1"/>
  <pageMargins left="0.7" right="0.7" top="0.75" bottom="0.75" header="0.3" footer="0.3"/>
  <pageSetup paperSize="5" scale="62" fitToHeight="0" orientation="landscape" r:id="rId1"/>
  <headerFooter>
    <oddHeader>&amp;C&amp;"Arial,Bold"&amp;14&amp;ULegal Standards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'\\netapp4\House_redirect\charlesappleby\Desktop\[SCDC PER - Legal Standards Chart.xlsx]Dropdown options'!#REF!</xm:f>
          </x14:formula1>
          <xm:sqref>F55 F67:F95 F33:F35 E11:E12 E223:E260 F223:F224 E221:F222 E6:F9 E17:E220 E261:F261 F99:F147 F149:F220 F268:F275 E262:E1048576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workbookViewId="0">
      <selection activeCell="B48" sqref="B48"/>
    </sheetView>
  </sheetViews>
  <sheetFormatPr defaultColWidth="9.28515625" defaultRowHeight="12.75" x14ac:dyDescent="0.2"/>
  <cols>
    <col min="1" max="1" width="40.28515625" style="109" customWidth="1"/>
    <col min="2" max="2" width="68.7109375" style="109" customWidth="1"/>
    <col min="3" max="3" width="9.28515625" style="109" bestFit="1" customWidth="1"/>
    <col min="4" max="4" width="12.28515625" style="109" customWidth="1"/>
    <col min="5" max="5" width="11.5703125" style="109" customWidth="1"/>
    <col min="6" max="6" width="11.5703125" style="122" customWidth="1"/>
    <col min="7" max="7" width="22" style="109" customWidth="1"/>
    <col min="8" max="9" width="16.28515625" style="109" customWidth="1"/>
    <col min="10" max="10" width="44.28515625" style="109" customWidth="1"/>
    <col min="11" max="16384" width="9.28515625" style="109"/>
  </cols>
  <sheetData>
    <row r="1" spans="1:10" x14ac:dyDescent="0.2">
      <c r="A1" s="1" t="s">
        <v>0</v>
      </c>
      <c r="B1" s="130" t="s">
        <v>943</v>
      </c>
      <c r="C1" s="12"/>
      <c r="D1" s="12"/>
      <c r="E1" s="12"/>
    </row>
    <row r="2" spans="1:10" x14ac:dyDescent="0.2">
      <c r="A2" s="1" t="s">
        <v>1</v>
      </c>
      <c r="B2" s="193">
        <v>43371</v>
      </c>
      <c r="C2" s="13"/>
      <c r="D2" s="13"/>
      <c r="E2" s="13"/>
    </row>
    <row r="3" spans="1:10" s="296" customFormat="1" ht="51" customHeight="1" x14ac:dyDescent="0.2">
      <c r="A3" s="369" t="s">
        <v>2151</v>
      </c>
      <c r="B3" s="374"/>
      <c r="C3" s="13"/>
      <c r="D3" s="13"/>
      <c r="E3" s="13"/>
      <c r="F3" s="122"/>
    </row>
    <row r="4" spans="1:10" x14ac:dyDescent="0.2">
      <c r="A4" s="31" t="s">
        <v>16</v>
      </c>
      <c r="B4" s="5"/>
      <c r="C4" s="5"/>
      <c r="D4" s="5"/>
      <c r="E4" s="5"/>
    </row>
    <row r="5" spans="1:10" ht="51" x14ac:dyDescent="0.2">
      <c r="A5" s="8" t="s">
        <v>223</v>
      </c>
      <c r="B5" s="162" t="s">
        <v>890</v>
      </c>
      <c r="C5" s="24"/>
      <c r="D5" s="6"/>
      <c r="E5" s="6"/>
      <c r="G5" s="387" t="s">
        <v>2162</v>
      </c>
      <c r="H5" s="388"/>
      <c r="I5" s="388"/>
      <c r="J5" s="388"/>
    </row>
    <row r="7" spans="1:10" ht="119.25" customHeight="1" thickBot="1" x14ac:dyDescent="0.25">
      <c r="A7" s="127" t="s">
        <v>19</v>
      </c>
      <c r="B7" s="127" t="s">
        <v>190</v>
      </c>
      <c r="C7" s="127" t="s">
        <v>110</v>
      </c>
      <c r="D7" s="127" t="s">
        <v>495</v>
      </c>
      <c r="E7" s="127" t="s">
        <v>944</v>
      </c>
      <c r="F7" s="129" t="s">
        <v>200</v>
      </c>
      <c r="G7" s="127" t="s">
        <v>255</v>
      </c>
      <c r="H7" s="127" t="s">
        <v>256</v>
      </c>
      <c r="I7" s="127" t="s">
        <v>257</v>
      </c>
      <c r="J7" s="128" t="s">
        <v>213</v>
      </c>
    </row>
    <row r="8" spans="1:10" ht="29.1" customHeight="1" x14ac:dyDescent="0.2">
      <c r="A8" s="389" t="s">
        <v>937</v>
      </c>
      <c r="B8" s="391" t="s">
        <v>938</v>
      </c>
      <c r="C8" s="194" t="s">
        <v>222</v>
      </c>
      <c r="D8" s="337">
        <v>583</v>
      </c>
      <c r="E8" s="337">
        <v>1524</v>
      </c>
      <c r="F8" s="195">
        <f>D8/E8</f>
        <v>0.38254593175853019</v>
      </c>
      <c r="G8" s="196" t="s">
        <v>11</v>
      </c>
      <c r="H8" s="196" t="s">
        <v>891</v>
      </c>
      <c r="I8" s="196" t="s">
        <v>11</v>
      </c>
      <c r="J8" s="197" t="s">
        <v>2161</v>
      </c>
    </row>
    <row r="9" spans="1:10" s="80" customFormat="1" ht="29.1" customHeight="1" x14ac:dyDescent="0.2">
      <c r="A9" s="382"/>
      <c r="B9" s="385"/>
      <c r="C9" s="198" t="s">
        <v>15</v>
      </c>
      <c r="D9" s="338">
        <v>355</v>
      </c>
      <c r="E9" s="338">
        <v>1575</v>
      </c>
      <c r="F9" s="199">
        <f t="shared" ref="F9:F25" si="0">D9/E9</f>
        <v>0.2253968253968254</v>
      </c>
      <c r="G9" s="200" t="s">
        <v>11</v>
      </c>
      <c r="H9" s="200" t="s">
        <v>891</v>
      </c>
      <c r="I9" s="200" t="s">
        <v>11</v>
      </c>
      <c r="J9" s="201" t="s">
        <v>2161</v>
      </c>
    </row>
    <row r="10" spans="1:10" s="80" customFormat="1" ht="29.1" customHeight="1" thickBot="1" x14ac:dyDescent="0.25">
      <c r="A10" s="390"/>
      <c r="B10" s="392"/>
      <c r="C10" s="202" t="s">
        <v>29</v>
      </c>
      <c r="D10" s="339">
        <v>316</v>
      </c>
      <c r="E10" s="339">
        <v>1550</v>
      </c>
      <c r="F10" s="203">
        <f t="shared" si="0"/>
        <v>0.20387096774193547</v>
      </c>
      <c r="G10" s="204" t="s">
        <v>11</v>
      </c>
      <c r="H10" s="204" t="s">
        <v>891</v>
      </c>
      <c r="I10" s="204" t="s">
        <v>11</v>
      </c>
      <c r="J10" s="205" t="s">
        <v>2161</v>
      </c>
    </row>
    <row r="11" spans="1:10" s="80" customFormat="1" ht="23.25" customHeight="1" x14ac:dyDescent="0.2">
      <c r="A11" s="375" t="s">
        <v>933</v>
      </c>
      <c r="B11" s="378" t="s">
        <v>2113</v>
      </c>
      <c r="C11" s="206" t="s">
        <v>222</v>
      </c>
      <c r="D11" s="340">
        <v>2740</v>
      </c>
      <c r="E11" s="340">
        <v>4059</v>
      </c>
      <c r="F11" s="207">
        <f t="shared" si="0"/>
        <v>0.67504311406750428</v>
      </c>
      <c r="G11" s="208" t="s">
        <v>11</v>
      </c>
      <c r="H11" s="208" t="s">
        <v>891</v>
      </c>
      <c r="I11" s="208" t="s">
        <v>11</v>
      </c>
      <c r="J11" s="209" t="s">
        <v>2161</v>
      </c>
    </row>
    <row r="12" spans="1:10" s="80" customFormat="1" ht="22.5" customHeight="1" x14ac:dyDescent="0.2">
      <c r="A12" s="376"/>
      <c r="B12" s="379"/>
      <c r="C12" s="210" t="s">
        <v>15</v>
      </c>
      <c r="D12" s="341">
        <v>1184</v>
      </c>
      <c r="E12" s="341">
        <v>3962</v>
      </c>
      <c r="F12" s="211">
        <f t="shared" si="0"/>
        <v>0.29883897021706207</v>
      </c>
      <c r="G12" s="165" t="s">
        <v>11</v>
      </c>
      <c r="H12" s="165" t="s">
        <v>891</v>
      </c>
      <c r="I12" s="165" t="s">
        <v>11</v>
      </c>
      <c r="J12" s="212" t="s">
        <v>2161</v>
      </c>
    </row>
    <row r="13" spans="1:10" s="80" customFormat="1" ht="30" customHeight="1" thickBot="1" x14ac:dyDescent="0.25">
      <c r="A13" s="377"/>
      <c r="B13" s="380"/>
      <c r="C13" s="213" t="s">
        <v>29</v>
      </c>
      <c r="D13" s="342">
        <v>1171</v>
      </c>
      <c r="E13" s="342">
        <v>4000</v>
      </c>
      <c r="F13" s="214">
        <f t="shared" si="0"/>
        <v>0.29275000000000001</v>
      </c>
      <c r="G13" s="215" t="s">
        <v>11</v>
      </c>
      <c r="H13" s="215" t="s">
        <v>891</v>
      </c>
      <c r="I13" s="215" t="s">
        <v>11</v>
      </c>
      <c r="J13" s="216" t="s">
        <v>2161</v>
      </c>
    </row>
    <row r="14" spans="1:10" s="80" customFormat="1" ht="18" customHeight="1" x14ac:dyDescent="0.2">
      <c r="A14" s="381" t="s">
        <v>935</v>
      </c>
      <c r="B14" s="384" t="s">
        <v>939</v>
      </c>
      <c r="C14" s="217" t="s">
        <v>222</v>
      </c>
      <c r="D14" s="343">
        <v>116</v>
      </c>
      <c r="E14" s="343">
        <v>474</v>
      </c>
      <c r="F14" s="218">
        <f t="shared" si="0"/>
        <v>0.24472573839662448</v>
      </c>
      <c r="G14" s="219" t="s">
        <v>11</v>
      </c>
      <c r="H14" s="219" t="s">
        <v>891</v>
      </c>
      <c r="I14" s="219" t="s">
        <v>11</v>
      </c>
      <c r="J14" s="220" t="s">
        <v>2161</v>
      </c>
    </row>
    <row r="15" spans="1:10" s="80" customFormat="1" ht="18" customHeight="1" x14ac:dyDescent="0.2">
      <c r="A15" s="382"/>
      <c r="B15" s="385"/>
      <c r="C15" s="198" t="s">
        <v>15</v>
      </c>
      <c r="D15" s="338">
        <v>136</v>
      </c>
      <c r="E15" s="338">
        <v>510</v>
      </c>
      <c r="F15" s="199">
        <f t="shared" si="0"/>
        <v>0.26666666666666666</v>
      </c>
      <c r="G15" s="200" t="s">
        <v>11</v>
      </c>
      <c r="H15" s="200" t="s">
        <v>891</v>
      </c>
      <c r="I15" s="200" t="s">
        <v>11</v>
      </c>
      <c r="J15" s="201" t="s">
        <v>2161</v>
      </c>
    </row>
    <row r="16" spans="1:10" s="80" customFormat="1" ht="18" customHeight="1" thickBot="1" x14ac:dyDescent="0.25">
      <c r="A16" s="383"/>
      <c r="B16" s="386"/>
      <c r="C16" s="221" t="s">
        <v>29</v>
      </c>
      <c r="D16" s="344">
        <v>131</v>
      </c>
      <c r="E16" s="344">
        <v>510</v>
      </c>
      <c r="F16" s="222">
        <f t="shared" si="0"/>
        <v>0.25686274509803919</v>
      </c>
      <c r="G16" s="223" t="s">
        <v>11</v>
      </c>
      <c r="H16" s="223" t="s">
        <v>891</v>
      </c>
      <c r="I16" s="223" t="s">
        <v>11</v>
      </c>
      <c r="J16" s="224" t="s">
        <v>2161</v>
      </c>
    </row>
    <row r="17" spans="1:10" s="80" customFormat="1" ht="18" customHeight="1" x14ac:dyDescent="0.2">
      <c r="A17" s="375" t="s">
        <v>888</v>
      </c>
      <c r="B17" s="378" t="s">
        <v>940</v>
      </c>
      <c r="C17" s="206" t="s">
        <v>222</v>
      </c>
      <c r="D17" s="345">
        <v>25</v>
      </c>
      <c r="E17" s="345">
        <v>133</v>
      </c>
      <c r="F17" s="207">
        <f t="shared" si="0"/>
        <v>0.18796992481203006</v>
      </c>
      <c r="G17" s="208" t="s">
        <v>11</v>
      </c>
      <c r="H17" s="208" t="s">
        <v>891</v>
      </c>
      <c r="I17" s="208" t="s">
        <v>11</v>
      </c>
      <c r="J17" s="209" t="s">
        <v>2161</v>
      </c>
    </row>
    <row r="18" spans="1:10" s="80" customFormat="1" ht="18" customHeight="1" x14ac:dyDescent="0.2">
      <c r="A18" s="376"/>
      <c r="B18" s="379"/>
      <c r="C18" s="210" t="s">
        <v>15</v>
      </c>
      <c r="D18" s="346">
        <v>23</v>
      </c>
      <c r="E18" s="346">
        <v>136</v>
      </c>
      <c r="F18" s="211">
        <f t="shared" si="0"/>
        <v>0.16911764705882354</v>
      </c>
      <c r="G18" s="165" t="s">
        <v>11</v>
      </c>
      <c r="H18" s="165" t="s">
        <v>891</v>
      </c>
      <c r="I18" s="165" t="s">
        <v>11</v>
      </c>
      <c r="J18" s="212" t="s">
        <v>2161</v>
      </c>
    </row>
    <row r="19" spans="1:10" ht="18" customHeight="1" thickBot="1" x14ac:dyDescent="0.25">
      <c r="A19" s="377"/>
      <c r="B19" s="380"/>
      <c r="C19" s="213" t="s">
        <v>29</v>
      </c>
      <c r="D19" s="347">
        <v>21</v>
      </c>
      <c r="E19" s="347">
        <v>136</v>
      </c>
      <c r="F19" s="214">
        <f t="shared" si="0"/>
        <v>0.15441176470588236</v>
      </c>
      <c r="G19" s="215" t="s">
        <v>11</v>
      </c>
      <c r="H19" s="215" t="s">
        <v>891</v>
      </c>
      <c r="I19" s="215" t="s">
        <v>11</v>
      </c>
      <c r="J19" s="216" t="s">
        <v>2161</v>
      </c>
    </row>
    <row r="20" spans="1:10" s="80" customFormat="1" ht="18" customHeight="1" x14ac:dyDescent="0.2">
      <c r="A20" s="389" t="s">
        <v>889</v>
      </c>
      <c r="B20" s="391" t="s">
        <v>941</v>
      </c>
      <c r="C20" s="194" t="s">
        <v>222</v>
      </c>
      <c r="D20" s="337">
        <v>7</v>
      </c>
      <c r="E20" s="337">
        <v>52</v>
      </c>
      <c r="F20" s="195">
        <f t="shared" si="0"/>
        <v>0.13461538461538461</v>
      </c>
      <c r="G20" s="196" t="s">
        <v>11</v>
      </c>
      <c r="H20" s="196" t="s">
        <v>891</v>
      </c>
      <c r="I20" s="196" t="s">
        <v>11</v>
      </c>
      <c r="J20" s="197" t="s">
        <v>2161</v>
      </c>
    </row>
    <row r="21" spans="1:10" s="80" customFormat="1" ht="18" customHeight="1" x14ac:dyDescent="0.2">
      <c r="A21" s="382"/>
      <c r="B21" s="385"/>
      <c r="C21" s="198" t="s">
        <v>15</v>
      </c>
      <c r="D21" s="338">
        <v>15</v>
      </c>
      <c r="E21" s="338">
        <v>52</v>
      </c>
      <c r="F21" s="199">
        <f t="shared" si="0"/>
        <v>0.28846153846153844</v>
      </c>
      <c r="G21" s="200" t="s">
        <v>11</v>
      </c>
      <c r="H21" s="200" t="s">
        <v>891</v>
      </c>
      <c r="I21" s="200" t="s">
        <v>11</v>
      </c>
      <c r="J21" s="201" t="s">
        <v>2161</v>
      </c>
    </row>
    <row r="22" spans="1:10" ht="18" customHeight="1" thickBot="1" x14ac:dyDescent="0.25">
      <c r="A22" s="383"/>
      <c r="B22" s="386"/>
      <c r="C22" s="221" t="s">
        <v>29</v>
      </c>
      <c r="D22" s="344">
        <v>15</v>
      </c>
      <c r="E22" s="344">
        <v>52</v>
      </c>
      <c r="F22" s="222">
        <f t="shared" si="0"/>
        <v>0.28846153846153844</v>
      </c>
      <c r="G22" s="223" t="s">
        <v>11</v>
      </c>
      <c r="H22" s="223" t="s">
        <v>891</v>
      </c>
      <c r="I22" s="223" t="s">
        <v>11</v>
      </c>
      <c r="J22" s="224" t="s">
        <v>2161</v>
      </c>
    </row>
    <row r="23" spans="1:10" s="80" customFormat="1" ht="27" customHeight="1" x14ac:dyDescent="0.2">
      <c r="A23" s="375" t="s">
        <v>936</v>
      </c>
      <c r="B23" s="378" t="s">
        <v>942</v>
      </c>
      <c r="C23" s="206" t="s">
        <v>222</v>
      </c>
      <c r="D23" s="345">
        <v>8</v>
      </c>
      <c r="E23" s="345">
        <v>62</v>
      </c>
      <c r="F23" s="207">
        <f t="shared" si="0"/>
        <v>0.12903225806451613</v>
      </c>
      <c r="G23" s="208" t="s">
        <v>11</v>
      </c>
      <c r="H23" s="208" t="s">
        <v>891</v>
      </c>
      <c r="I23" s="208" t="s">
        <v>11</v>
      </c>
      <c r="J23" s="209" t="s">
        <v>2161</v>
      </c>
    </row>
    <row r="24" spans="1:10" s="80" customFormat="1" ht="27" customHeight="1" x14ac:dyDescent="0.2">
      <c r="A24" s="376"/>
      <c r="B24" s="379"/>
      <c r="C24" s="210" t="s">
        <v>15</v>
      </c>
      <c r="D24" s="346">
        <v>6</v>
      </c>
      <c r="E24" s="346">
        <v>62</v>
      </c>
      <c r="F24" s="211">
        <f t="shared" si="0"/>
        <v>9.6774193548387094E-2</v>
      </c>
      <c r="G24" s="165" t="s">
        <v>11</v>
      </c>
      <c r="H24" s="165" t="s">
        <v>891</v>
      </c>
      <c r="I24" s="165" t="s">
        <v>11</v>
      </c>
      <c r="J24" s="212" t="s">
        <v>2161</v>
      </c>
    </row>
    <row r="25" spans="1:10" ht="27" customHeight="1" thickBot="1" x14ac:dyDescent="0.25">
      <c r="A25" s="377"/>
      <c r="B25" s="380"/>
      <c r="C25" s="213" t="s">
        <v>29</v>
      </c>
      <c r="D25" s="347">
        <v>43</v>
      </c>
      <c r="E25" s="347">
        <v>241</v>
      </c>
      <c r="F25" s="214">
        <f t="shared" si="0"/>
        <v>0.17842323651452283</v>
      </c>
      <c r="G25" s="215" t="s">
        <v>11</v>
      </c>
      <c r="H25" s="215" t="s">
        <v>891</v>
      </c>
      <c r="I25" s="215" t="s">
        <v>11</v>
      </c>
      <c r="J25" s="216" t="s">
        <v>2161</v>
      </c>
    </row>
    <row r="27" spans="1:10" ht="147" customHeight="1" x14ac:dyDescent="0.2">
      <c r="I27" s="4"/>
      <c r="J27" s="4"/>
    </row>
  </sheetData>
  <mergeCells count="14">
    <mergeCell ref="G5:J5"/>
    <mergeCell ref="A8:A10"/>
    <mergeCell ref="B8:B10"/>
    <mergeCell ref="A20:A22"/>
    <mergeCell ref="B20:B22"/>
    <mergeCell ref="A3:B3"/>
    <mergeCell ref="A23:A25"/>
    <mergeCell ref="B23:B25"/>
    <mergeCell ref="B11:B13"/>
    <mergeCell ref="A11:A13"/>
    <mergeCell ref="A17:A19"/>
    <mergeCell ref="B17:B19"/>
    <mergeCell ref="A14:A16"/>
    <mergeCell ref="B14:B16"/>
  </mergeCells>
  <pageMargins left="0.7" right="0.7" top="0.75" bottom="0.75" header="0.3" footer="0.3"/>
  <pageSetup paperSize="5" scale="64" fitToHeight="0" orientation="landscape" r:id="rId1"/>
  <headerFooter>
    <oddHeader>&amp;C&amp;"Arial,Bold"&amp;14&amp;UOrganizational Units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 Down Options'!$E$18:$E$21</xm:f>
          </x14:formula1>
          <xm:sqref>J8:J25</xm:sqref>
        </x14:dataValidation>
        <x14:dataValidation type="list" allowBlank="1" showInputMessage="1" showErrorMessage="1">
          <x14:formula1>
            <xm:f>'C:\Users\charlesappleby\AppData\Local\Microsoft\Windows\INetCache\Content.Outlook\G82GJ4YA\[Dept. of Corrections - PER Excel Charts (00000003).xlsx]Drop Down Options'!#REF!</xm:f>
          </x14:formula1>
          <xm:sqref>G8:I25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6"/>
  <sheetViews>
    <sheetView workbookViewId="0">
      <pane xSplit="2" ySplit="5" topLeftCell="C6" activePane="bottomRight" state="frozen"/>
      <selection pane="topRight" activeCell="C1" sqref="C1"/>
      <selection pane="bottomLeft" activeCell="A7" sqref="A7"/>
      <selection pane="bottomRight" activeCell="B3" sqref="B3"/>
    </sheetView>
  </sheetViews>
  <sheetFormatPr defaultColWidth="9.28515625" defaultRowHeight="12.75" x14ac:dyDescent="0.2"/>
  <cols>
    <col min="1" max="1" width="6.42578125" style="22" customWidth="1"/>
    <col min="2" max="2" width="75" style="192" customWidth="1"/>
    <col min="3" max="3" width="19.5703125" style="74" customWidth="1"/>
    <col min="4" max="4" width="14" style="293" customWidth="1"/>
    <col min="5" max="5" width="17" style="293" customWidth="1"/>
    <col min="6" max="6" width="16.28515625" style="293" customWidth="1"/>
    <col min="7" max="7" width="16.28515625" style="192" customWidth="1"/>
    <col min="8" max="8" width="16.28515625" style="293" customWidth="1"/>
    <col min="9" max="9" width="16.28515625" style="192" customWidth="1"/>
    <col min="10" max="10" width="16.28515625" style="293" customWidth="1"/>
    <col min="11" max="11" width="16.28515625" style="192" customWidth="1"/>
    <col min="12" max="12" width="16.28515625" style="293" customWidth="1"/>
    <col min="13" max="13" width="16.28515625" style="192" customWidth="1"/>
    <col min="14" max="14" width="16.28515625" style="293" customWidth="1"/>
    <col min="15" max="15" width="16.28515625" style="192" customWidth="1"/>
    <col min="16" max="16" width="16.28515625" style="293" customWidth="1"/>
    <col min="17" max="18" width="16.28515625" style="192" customWidth="1"/>
    <col min="19" max="19" width="16.28515625" style="293" customWidth="1"/>
    <col min="20" max="20" width="16.28515625" style="192" customWidth="1"/>
    <col min="21" max="21" width="16.28515625" style="293" customWidth="1"/>
    <col min="22" max="22" width="16.28515625" style="192" customWidth="1"/>
    <col min="23" max="23" width="16.28515625" style="293" customWidth="1"/>
    <col min="24" max="24" width="16.28515625" style="192" customWidth="1"/>
    <col min="25" max="25" width="16.28515625" style="293" customWidth="1"/>
    <col min="26" max="26" width="16.28515625" style="192" customWidth="1"/>
    <col min="27" max="27" width="16.28515625" style="293" customWidth="1"/>
    <col min="28" max="30" width="16.28515625" style="192" customWidth="1"/>
    <col min="31" max="16384" width="9.28515625" style="192"/>
  </cols>
  <sheetData>
    <row r="1" spans="1:30" s="3" customFormat="1" x14ac:dyDescent="0.2">
      <c r="A1" s="2"/>
      <c r="B1" s="292" t="s">
        <v>0</v>
      </c>
      <c r="C1" s="395" t="s">
        <v>943</v>
      </c>
      <c r="D1" s="396"/>
      <c r="F1" s="75"/>
      <c r="G1" s="75"/>
      <c r="H1" s="75"/>
      <c r="I1" s="75"/>
      <c r="J1" s="75"/>
      <c r="K1" s="75"/>
      <c r="L1" s="75"/>
      <c r="M1" s="75"/>
      <c r="N1" s="75"/>
      <c r="O1" s="75"/>
      <c r="P1" s="75"/>
      <c r="Q1" s="75"/>
      <c r="R1" s="75"/>
      <c r="S1" s="75"/>
      <c r="T1" s="75"/>
      <c r="U1" s="75"/>
      <c r="V1" s="75"/>
      <c r="W1" s="75"/>
      <c r="X1" s="75"/>
      <c r="Y1" s="75"/>
      <c r="Z1" s="75"/>
      <c r="AA1" s="75"/>
      <c r="AB1" s="75"/>
      <c r="AC1" s="75"/>
      <c r="AD1" s="75"/>
    </row>
    <row r="2" spans="1:30" s="3" customFormat="1" x14ac:dyDescent="0.2">
      <c r="A2" s="2"/>
      <c r="B2" s="292" t="s">
        <v>1</v>
      </c>
      <c r="C2" s="393">
        <v>43371</v>
      </c>
      <c r="D2" s="394"/>
      <c r="F2" s="75"/>
      <c r="G2" s="75"/>
      <c r="H2" s="75"/>
      <c r="I2" s="75"/>
      <c r="J2" s="75"/>
      <c r="K2" s="75"/>
      <c r="L2" s="75"/>
      <c r="M2" s="75"/>
      <c r="N2" s="75"/>
      <c r="O2" s="75"/>
      <c r="P2" s="75"/>
      <c r="Q2" s="75"/>
      <c r="R2" s="75"/>
      <c r="S2" s="75"/>
      <c r="T2" s="75"/>
      <c r="U2" s="75"/>
      <c r="V2" s="75"/>
      <c r="W2" s="75"/>
      <c r="X2" s="75"/>
      <c r="Y2" s="75"/>
      <c r="Z2" s="75"/>
      <c r="AA2" s="75"/>
      <c r="AB2" s="75"/>
      <c r="AC2" s="75"/>
      <c r="AD2" s="75"/>
    </row>
    <row r="3" spans="1:30" s="3" customFormat="1" ht="68.25" customHeight="1" x14ac:dyDescent="0.2">
      <c r="A3" s="2"/>
      <c r="B3" s="336" t="s">
        <v>2151</v>
      </c>
      <c r="C3" s="334"/>
      <c r="D3" s="334"/>
      <c r="F3" s="75"/>
      <c r="G3" s="75"/>
      <c r="H3" s="75"/>
      <c r="I3" s="75"/>
      <c r="J3" s="75"/>
      <c r="K3" s="75"/>
      <c r="L3" s="75"/>
      <c r="M3" s="75"/>
      <c r="N3" s="75"/>
      <c r="O3" s="75"/>
      <c r="P3" s="75"/>
      <c r="Q3" s="75"/>
      <c r="R3" s="75"/>
      <c r="S3" s="75"/>
      <c r="T3" s="75"/>
      <c r="U3" s="75"/>
      <c r="V3" s="75"/>
      <c r="W3" s="75"/>
      <c r="X3" s="75"/>
      <c r="Y3" s="75"/>
      <c r="Z3" s="75"/>
      <c r="AA3" s="75"/>
      <c r="AB3" s="75"/>
      <c r="AC3" s="75"/>
      <c r="AD3" s="75"/>
    </row>
    <row r="4" spans="1:30" s="3" customFormat="1" x14ac:dyDescent="0.2">
      <c r="A4" s="2"/>
      <c r="B4" s="33"/>
      <c r="C4" s="77"/>
      <c r="D4" s="64"/>
      <c r="F4" s="75"/>
      <c r="G4" s="75"/>
      <c r="H4" s="75"/>
      <c r="I4" s="75"/>
      <c r="J4" s="75"/>
      <c r="K4" s="75"/>
      <c r="L4" s="75"/>
      <c r="M4" s="75"/>
      <c r="N4" s="75"/>
      <c r="O4" s="75"/>
      <c r="P4" s="75"/>
      <c r="Q4" s="75"/>
      <c r="R4" s="75"/>
      <c r="S4" s="75"/>
      <c r="T4" s="75"/>
      <c r="U4" s="75"/>
      <c r="V4" s="75"/>
      <c r="W4" s="75"/>
      <c r="X4" s="75"/>
      <c r="Y4" s="75"/>
      <c r="Z4" s="75"/>
      <c r="AA4" s="75"/>
      <c r="AB4" s="75"/>
      <c r="AC4" s="75"/>
      <c r="AD4" s="75"/>
    </row>
    <row r="5" spans="1:30" s="3" customFormat="1" ht="33" customHeight="1" x14ac:dyDescent="0.2">
      <c r="A5" s="2"/>
      <c r="B5" s="297" t="s">
        <v>2163</v>
      </c>
      <c r="C5" s="77"/>
      <c r="D5" s="64"/>
      <c r="F5" s="75"/>
      <c r="G5" s="75"/>
      <c r="H5" s="75"/>
      <c r="I5" s="75"/>
      <c r="J5" s="75"/>
      <c r="K5" s="75"/>
      <c r="L5" s="75"/>
      <c r="M5" s="75"/>
      <c r="N5" s="75"/>
      <c r="O5" s="75"/>
      <c r="P5" s="75"/>
      <c r="Q5" s="75"/>
      <c r="R5" s="75"/>
      <c r="S5" s="75"/>
      <c r="T5" s="75"/>
      <c r="U5" s="75"/>
      <c r="V5" s="75"/>
      <c r="W5" s="75"/>
      <c r="X5" s="75"/>
      <c r="Y5" s="75"/>
      <c r="Z5" s="75"/>
      <c r="AA5" s="75"/>
      <c r="AB5" s="75"/>
      <c r="AC5" s="75"/>
      <c r="AD5" s="75"/>
    </row>
    <row r="6" spans="1:30" ht="15.75" x14ac:dyDescent="0.2">
      <c r="A6" s="159"/>
      <c r="B6" s="38" t="s">
        <v>163</v>
      </c>
      <c r="C6" s="78"/>
      <c r="D6" s="7"/>
      <c r="E6" s="7"/>
      <c r="F6" s="7"/>
      <c r="G6" s="7"/>
      <c r="H6" s="7"/>
      <c r="I6" s="7"/>
      <c r="J6" s="7"/>
      <c r="K6" s="7"/>
      <c r="L6" s="7"/>
      <c r="M6" s="7"/>
      <c r="N6" s="7"/>
      <c r="O6" s="7"/>
      <c r="P6" s="7"/>
      <c r="Q6" s="7"/>
      <c r="R6" s="7"/>
      <c r="S6" s="7"/>
      <c r="T6" s="7"/>
      <c r="U6" s="7"/>
      <c r="V6" s="7"/>
      <c r="W6" s="7"/>
      <c r="X6" s="7"/>
      <c r="Y6" s="7"/>
      <c r="Z6" s="7"/>
      <c r="AA6" s="7"/>
      <c r="AB6" s="7"/>
      <c r="AC6" s="7"/>
      <c r="AD6" s="7"/>
    </row>
    <row r="7" spans="1:30" ht="15.75" x14ac:dyDescent="0.2">
      <c r="A7" s="37"/>
      <c r="B7" s="298"/>
      <c r="C7" s="101"/>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6.5" thickBot="1" x14ac:dyDescent="0.25">
      <c r="A8" s="37" t="s">
        <v>26</v>
      </c>
      <c r="B8" s="83" t="s">
        <v>128</v>
      </c>
      <c r="C8" s="101"/>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1:30" x14ac:dyDescent="0.2">
      <c r="A9" s="47"/>
      <c r="B9" s="84" t="s">
        <v>152</v>
      </c>
      <c r="C9" s="85" t="s">
        <v>27</v>
      </c>
      <c r="D9" s="146" t="s">
        <v>121</v>
      </c>
      <c r="E9" s="108" t="s">
        <v>122</v>
      </c>
      <c r="F9" s="146" t="s">
        <v>123</v>
      </c>
      <c r="G9" s="108" t="s">
        <v>124</v>
      </c>
      <c r="H9" s="146" t="s">
        <v>422</v>
      </c>
      <c r="I9" s="108" t="s">
        <v>423</v>
      </c>
      <c r="J9" s="146" t="s">
        <v>430</v>
      </c>
      <c r="K9" s="108" t="s">
        <v>431</v>
      </c>
      <c r="L9" s="146" t="s">
        <v>432</v>
      </c>
      <c r="M9" s="108" t="s">
        <v>433</v>
      </c>
      <c r="N9" s="146" t="s">
        <v>441</v>
      </c>
      <c r="O9" s="108" t="s">
        <v>442</v>
      </c>
      <c r="P9" s="146" t="s">
        <v>443</v>
      </c>
      <c r="Q9" s="108" t="s">
        <v>444</v>
      </c>
      <c r="R9" s="108" t="s">
        <v>445</v>
      </c>
      <c r="S9" s="108" t="s">
        <v>446</v>
      </c>
      <c r="T9" s="108" t="s">
        <v>456</v>
      </c>
      <c r="U9" s="108" t="s">
        <v>457</v>
      </c>
      <c r="V9" s="108" t="s">
        <v>458</v>
      </c>
      <c r="W9" s="108" t="s">
        <v>459</v>
      </c>
      <c r="X9" s="108" t="s">
        <v>460</v>
      </c>
      <c r="Y9" s="108" t="s">
        <v>461</v>
      </c>
      <c r="Z9" s="108" t="s">
        <v>472</v>
      </c>
      <c r="AA9" s="108" t="s">
        <v>473</v>
      </c>
      <c r="AB9" s="108" t="s">
        <v>2114</v>
      </c>
      <c r="AC9" s="108" t="s">
        <v>2115</v>
      </c>
      <c r="AD9" s="108" t="s">
        <v>2116</v>
      </c>
    </row>
    <row r="10" spans="1:30" ht="38.25" x14ac:dyDescent="0.2">
      <c r="A10" s="2" t="s">
        <v>76</v>
      </c>
      <c r="B10" s="48" t="s">
        <v>153</v>
      </c>
      <c r="C10" s="41" t="s">
        <v>30</v>
      </c>
      <c r="D10" s="147" t="s">
        <v>417</v>
      </c>
      <c r="E10" s="40" t="s">
        <v>417</v>
      </c>
      <c r="F10" s="147" t="s">
        <v>424</v>
      </c>
      <c r="G10" s="40" t="s">
        <v>425</v>
      </c>
      <c r="H10" s="147" t="s">
        <v>427</v>
      </c>
      <c r="I10" s="40" t="s">
        <v>428</v>
      </c>
      <c r="J10" s="147" t="s">
        <v>476</v>
      </c>
      <c r="K10" s="40" t="s">
        <v>434</v>
      </c>
      <c r="L10" s="147" t="s">
        <v>435</v>
      </c>
      <c r="M10" s="40" t="s">
        <v>437</v>
      </c>
      <c r="N10" s="147" t="s">
        <v>439</v>
      </c>
      <c r="O10" s="40" t="s">
        <v>447</v>
      </c>
      <c r="P10" s="147" t="s">
        <v>448</v>
      </c>
      <c r="Q10" s="40" t="s">
        <v>2117</v>
      </c>
      <c r="R10" s="40" t="s">
        <v>449</v>
      </c>
      <c r="S10" s="147" t="s">
        <v>451</v>
      </c>
      <c r="T10" s="40" t="s">
        <v>453</v>
      </c>
      <c r="U10" s="147" t="s">
        <v>455</v>
      </c>
      <c r="V10" s="40" t="s">
        <v>462</v>
      </c>
      <c r="W10" s="147" t="s">
        <v>463</v>
      </c>
      <c r="X10" s="40" t="s">
        <v>464</v>
      </c>
      <c r="Y10" s="147" t="s">
        <v>466</v>
      </c>
      <c r="Z10" s="40" t="s">
        <v>468</v>
      </c>
      <c r="AA10" s="147" t="s">
        <v>470</v>
      </c>
      <c r="AB10" s="40" t="s">
        <v>475</v>
      </c>
      <c r="AC10" s="40" t="s">
        <v>2118</v>
      </c>
      <c r="AD10" s="40" t="s">
        <v>2119</v>
      </c>
    </row>
    <row r="11" spans="1:30" x14ac:dyDescent="0.2">
      <c r="A11" s="2" t="s">
        <v>77</v>
      </c>
      <c r="B11" s="48" t="s">
        <v>24</v>
      </c>
      <c r="C11" s="41" t="s">
        <v>30</v>
      </c>
      <c r="D11" s="147" t="s">
        <v>206</v>
      </c>
      <c r="E11" s="40" t="s">
        <v>207</v>
      </c>
      <c r="F11" s="147" t="s">
        <v>206</v>
      </c>
      <c r="G11" s="40" t="s">
        <v>206</v>
      </c>
      <c r="H11" s="147" t="s">
        <v>206</v>
      </c>
      <c r="I11" s="40" t="s">
        <v>206</v>
      </c>
      <c r="J11" s="147" t="s">
        <v>206</v>
      </c>
      <c r="K11" s="40" t="s">
        <v>206</v>
      </c>
      <c r="L11" s="147" t="s">
        <v>206</v>
      </c>
      <c r="M11" s="40" t="s">
        <v>206</v>
      </c>
      <c r="N11" s="147" t="s">
        <v>206</v>
      </c>
      <c r="O11" s="40" t="s">
        <v>206</v>
      </c>
      <c r="P11" s="147" t="s">
        <v>206</v>
      </c>
      <c r="Q11" s="40" t="s">
        <v>206</v>
      </c>
      <c r="R11" s="40" t="s">
        <v>206</v>
      </c>
      <c r="S11" s="147" t="s">
        <v>206</v>
      </c>
      <c r="T11" s="40" t="s">
        <v>206</v>
      </c>
      <c r="U11" s="147" t="s">
        <v>206</v>
      </c>
      <c r="V11" s="40" t="s">
        <v>206</v>
      </c>
      <c r="W11" s="147" t="s">
        <v>206</v>
      </c>
      <c r="X11" s="40" t="s">
        <v>206</v>
      </c>
      <c r="Y11" s="147" t="s">
        <v>206</v>
      </c>
      <c r="Z11" s="40" t="s">
        <v>206</v>
      </c>
      <c r="AA11" s="147" t="s">
        <v>206</v>
      </c>
      <c r="AB11" s="40" t="s">
        <v>206</v>
      </c>
      <c r="AC11" s="40" t="s">
        <v>206</v>
      </c>
      <c r="AD11" s="40" t="s">
        <v>206</v>
      </c>
    </row>
    <row r="12" spans="1:30" x14ac:dyDescent="0.2">
      <c r="A12" s="2" t="s">
        <v>78</v>
      </c>
      <c r="B12" s="48" t="s">
        <v>38</v>
      </c>
      <c r="C12" s="41" t="s">
        <v>30</v>
      </c>
      <c r="D12" s="147" t="s">
        <v>8</v>
      </c>
      <c r="E12" s="40" t="s">
        <v>8</v>
      </c>
      <c r="F12" s="147" t="s">
        <v>208</v>
      </c>
      <c r="G12" s="40" t="s">
        <v>208</v>
      </c>
      <c r="H12" s="147" t="s">
        <v>208</v>
      </c>
      <c r="I12" s="40" t="s">
        <v>208</v>
      </c>
      <c r="J12" s="147" t="s">
        <v>208</v>
      </c>
      <c r="K12" s="40" t="s">
        <v>208</v>
      </c>
      <c r="L12" s="147" t="s">
        <v>208</v>
      </c>
      <c r="M12" s="40" t="s">
        <v>208</v>
      </c>
      <c r="N12" s="147" t="s">
        <v>208</v>
      </c>
      <c r="O12" s="40" t="s">
        <v>208</v>
      </c>
      <c r="P12" s="147" t="s">
        <v>208</v>
      </c>
      <c r="Q12" s="40" t="s">
        <v>208</v>
      </c>
      <c r="R12" s="40" t="s">
        <v>208</v>
      </c>
      <c r="S12" s="147" t="s">
        <v>208</v>
      </c>
      <c r="T12" s="40" t="s">
        <v>208</v>
      </c>
      <c r="U12" s="147" t="s">
        <v>208</v>
      </c>
      <c r="V12" s="40" t="s">
        <v>208</v>
      </c>
      <c r="W12" s="147" t="s">
        <v>208</v>
      </c>
      <c r="X12" s="40" t="s">
        <v>208</v>
      </c>
      <c r="Y12" s="147" t="s">
        <v>208</v>
      </c>
      <c r="Z12" s="40" t="s">
        <v>208</v>
      </c>
      <c r="AA12" s="147" t="s">
        <v>208</v>
      </c>
      <c r="AB12" s="40" t="s">
        <v>208</v>
      </c>
      <c r="AC12" s="40" t="s">
        <v>208</v>
      </c>
      <c r="AD12" s="40" t="s">
        <v>9</v>
      </c>
    </row>
    <row r="13" spans="1:30" s="18" customFormat="1" ht="63.75" x14ac:dyDescent="0.2">
      <c r="A13" s="81" t="s">
        <v>147</v>
      </c>
      <c r="B13" s="48" t="s">
        <v>130</v>
      </c>
      <c r="C13" s="41" t="s">
        <v>30</v>
      </c>
      <c r="D13" s="148" t="s">
        <v>418</v>
      </c>
      <c r="E13" s="49" t="s">
        <v>421</v>
      </c>
      <c r="F13" s="148" t="s">
        <v>418</v>
      </c>
      <c r="G13" s="49" t="s">
        <v>418</v>
      </c>
      <c r="H13" s="148" t="s">
        <v>426</v>
      </c>
      <c r="I13" s="49" t="s">
        <v>429</v>
      </c>
      <c r="J13" s="148" t="s">
        <v>418</v>
      </c>
      <c r="K13" s="49" t="s">
        <v>418</v>
      </c>
      <c r="L13" s="148" t="s">
        <v>436</v>
      </c>
      <c r="M13" s="49" t="s">
        <v>438</v>
      </c>
      <c r="N13" s="148" t="s">
        <v>440</v>
      </c>
      <c r="O13" s="49" t="s">
        <v>418</v>
      </c>
      <c r="P13" s="148" t="s">
        <v>418</v>
      </c>
      <c r="Q13" s="49" t="s">
        <v>2120</v>
      </c>
      <c r="R13" s="49" t="s">
        <v>450</v>
      </c>
      <c r="S13" s="148" t="s">
        <v>418</v>
      </c>
      <c r="T13" s="49" t="s">
        <v>418</v>
      </c>
      <c r="U13" s="148" t="s">
        <v>418</v>
      </c>
      <c r="V13" s="49" t="s">
        <v>418</v>
      </c>
      <c r="W13" s="148" t="s">
        <v>418</v>
      </c>
      <c r="X13" s="49" t="s">
        <v>465</v>
      </c>
      <c r="Y13" s="148" t="s">
        <v>467</v>
      </c>
      <c r="Z13" s="49" t="s">
        <v>469</v>
      </c>
      <c r="AA13" s="148" t="s">
        <v>470</v>
      </c>
      <c r="AB13" s="49" t="s">
        <v>474</v>
      </c>
      <c r="AC13" s="49"/>
      <c r="AD13" s="49"/>
    </row>
    <row r="14" spans="1:30" s="18" customFormat="1" ht="38.25" x14ac:dyDescent="0.2">
      <c r="A14" s="81" t="s">
        <v>148</v>
      </c>
      <c r="B14" s="48" t="s">
        <v>131</v>
      </c>
      <c r="C14" s="41" t="s">
        <v>30</v>
      </c>
      <c r="D14" s="148" t="s">
        <v>210</v>
      </c>
      <c r="E14" s="49" t="s">
        <v>210</v>
      </c>
      <c r="F14" s="148" t="s">
        <v>209</v>
      </c>
      <c r="G14" s="49" t="s">
        <v>210</v>
      </c>
      <c r="H14" s="148" t="s">
        <v>209</v>
      </c>
      <c r="I14" s="49" t="s">
        <v>209</v>
      </c>
      <c r="J14" s="148" t="s">
        <v>209</v>
      </c>
      <c r="K14" s="49" t="s">
        <v>209</v>
      </c>
      <c r="L14" s="148" t="s">
        <v>209</v>
      </c>
      <c r="M14" s="49" t="s">
        <v>209</v>
      </c>
      <c r="N14" s="148" t="s">
        <v>209</v>
      </c>
      <c r="O14" s="49" t="s">
        <v>209</v>
      </c>
      <c r="P14" s="148" t="s">
        <v>209</v>
      </c>
      <c r="Q14" s="49" t="s">
        <v>210</v>
      </c>
      <c r="R14" s="49" t="s">
        <v>209</v>
      </c>
      <c r="S14" s="148" t="s">
        <v>209</v>
      </c>
      <c r="T14" s="49" t="s">
        <v>209</v>
      </c>
      <c r="U14" s="148" t="s">
        <v>209</v>
      </c>
      <c r="V14" s="49" t="s">
        <v>209</v>
      </c>
      <c r="W14" s="148" t="s">
        <v>209</v>
      </c>
      <c r="X14" s="49" t="s">
        <v>209</v>
      </c>
      <c r="Y14" s="148" t="s">
        <v>209</v>
      </c>
      <c r="Z14" s="49" t="s">
        <v>210</v>
      </c>
      <c r="AA14" s="148" t="s">
        <v>209</v>
      </c>
      <c r="AB14" s="49" t="s">
        <v>209</v>
      </c>
      <c r="AC14" s="49" t="s">
        <v>210</v>
      </c>
      <c r="AD14" s="49" t="s">
        <v>210</v>
      </c>
    </row>
    <row r="15" spans="1:30" s="18" customFormat="1" ht="25.5" x14ac:dyDescent="0.2">
      <c r="A15" s="81" t="s">
        <v>79</v>
      </c>
      <c r="B15" s="48" t="s">
        <v>132</v>
      </c>
      <c r="C15" s="41" t="s">
        <v>30</v>
      </c>
      <c r="D15" s="148" t="s">
        <v>211</v>
      </c>
      <c r="E15" s="49" t="s">
        <v>211</v>
      </c>
      <c r="F15" s="148" t="s">
        <v>211</v>
      </c>
      <c r="G15" s="49" t="s">
        <v>211</v>
      </c>
      <c r="H15" s="148" t="s">
        <v>211</v>
      </c>
      <c r="I15" s="49" t="s">
        <v>211</v>
      </c>
      <c r="J15" s="148" t="s">
        <v>211</v>
      </c>
      <c r="K15" s="49" t="s">
        <v>211</v>
      </c>
      <c r="L15" s="148" t="s">
        <v>211</v>
      </c>
      <c r="M15" s="49" t="s">
        <v>211</v>
      </c>
      <c r="N15" s="148" t="s">
        <v>211</v>
      </c>
      <c r="O15" s="49" t="s">
        <v>211</v>
      </c>
      <c r="P15" s="148" t="s">
        <v>211</v>
      </c>
      <c r="Q15" s="49" t="s">
        <v>211</v>
      </c>
      <c r="R15" s="49" t="s">
        <v>211</v>
      </c>
      <c r="S15" s="148" t="s">
        <v>211</v>
      </c>
      <c r="T15" s="49" t="s">
        <v>211</v>
      </c>
      <c r="U15" s="148" t="s">
        <v>211</v>
      </c>
      <c r="V15" s="49" t="s">
        <v>211</v>
      </c>
      <c r="W15" s="148" t="s">
        <v>211</v>
      </c>
      <c r="X15" s="49" t="s">
        <v>211</v>
      </c>
      <c r="Y15" s="148" t="s">
        <v>211</v>
      </c>
      <c r="Z15" s="49" t="s">
        <v>211</v>
      </c>
      <c r="AA15" s="148" t="s">
        <v>211</v>
      </c>
      <c r="AB15" s="49" t="s">
        <v>211</v>
      </c>
      <c r="AC15" s="49" t="s">
        <v>211</v>
      </c>
      <c r="AD15" s="49" t="s">
        <v>211</v>
      </c>
    </row>
    <row r="16" spans="1:30" x14ac:dyDescent="0.2">
      <c r="A16" s="2"/>
      <c r="B16" s="48"/>
      <c r="C16" s="72"/>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x14ac:dyDescent="0.2">
      <c r="A17" s="2"/>
      <c r="B17" s="90" t="s">
        <v>151</v>
      </c>
      <c r="C17" s="88" t="s">
        <v>27</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row>
    <row r="18" spans="1:30" s="18" customFormat="1" x14ac:dyDescent="0.2">
      <c r="A18" s="81" t="s">
        <v>80</v>
      </c>
      <c r="B18" s="89" t="s">
        <v>224</v>
      </c>
      <c r="C18" s="61">
        <f>SUM(D18:BZ18)</f>
        <v>479831502</v>
      </c>
      <c r="D18" s="111">
        <v>408662973</v>
      </c>
      <c r="E18" s="111">
        <v>0</v>
      </c>
      <c r="F18" s="111">
        <v>143033</v>
      </c>
      <c r="G18" s="111">
        <v>9762</v>
      </c>
      <c r="H18" s="111">
        <v>0</v>
      </c>
      <c r="I18" s="111">
        <v>11341</v>
      </c>
      <c r="J18" s="111">
        <v>462541</v>
      </c>
      <c r="K18" s="111">
        <v>223276</v>
      </c>
      <c r="L18" s="111">
        <v>18475412</v>
      </c>
      <c r="M18" s="111">
        <v>22493106</v>
      </c>
      <c r="N18" s="111">
        <v>0</v>
      </c>
      <c r="O18" s="111">
        <v>2314299</v>
      </c>
      <c r="P18" s="111">
        <v>13355</v>
      </c>
      <c r="Q18" s="65">
        <v>1929698</v>
      </c>
      <c r="R18" s="111">
        <v>344713</v>
      </c>
      <c r="S18" s="111">
        <v>28872</v>
      </c>
      <c r="T18" s="111">
        <v>1609913</v>
      </c>
      <c r="U18" s="111">
        <v>109800</v>
      </c>
      <c r="V18" s="111">
        <v>0</v>
      </c>
      <c r="W18" s="111">
        <v>275693</v>
      </c>
      <c r="X18" s="111">
        <v>7576618</v>
      </c>
      <c r="Y18" s="111">
        <v>53885</v>
      </c>
      <c r="Z18" s="111">
        <v>325356</v>
      </c>
      <c r="AA18" s="111">
        <v>626320</v>
      </c>
      <c r="AB18" s="111">
        <v>1003386</v>
      </c>
      <c r="AC18" s="65">
        <v>9551956</v>
      </c>
      <c r="AD18" s="65">
        <v>3586194</v>
      </c>
    </row>
    <row r="19" spans="1:30" s="18" customFormat="1" x14ac:dyDescent="0.2">
      <c r="A19" s="2"/>
      <c r="B19" s="48"/>
      <c r="C19" s="7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row>
    <row r="20" spans="1:30" s="18" customFormat="1" x14ac:dyDescent="0.2">
      <c r="A20" s="2"/>
      <c r="B20" s="90" t="s">
        <v>154</v>
      </c>
      <c r="C20" s="88" t="s">
        <v>27</v>
      </c>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row>
    <row r="21" spans="1:30" s="18" customFormat="1" ht="29.25" customHeight="1" x14ac:dyDescent="0.2">
      <c r="A21" s="2" t="s">
        <v>81</v>
      </c>
      <c r="B21" s="48" t="s">
        <v>112</v>
      </c>
      <c r="C21" s="41" t="s">
        <v>30</v>
      </c>
      <c r="D21" s="147">
        <v>1001</v>
      </c>
      <c r="E21" s="40">
        <v>1001</v>
      </c>
      <c r="F21" s="147">
        <v>30350000</v>
      </c>
      <c r="G21" s="40">
        <v>30350009</v>
      </c>
      <c r="H21" s="147">
        <v>30350092</v>
      </c>
      <c r="I21" s="40">
        <v>30980000</v>
      </c>
      <c r="J21" s="147">
        <v>31490000</v>
      </c>
      <c r="K21" s="40">
        <v>31970001</v>
      </c>
      <c r="L21" s="147">
        <v>34050000</v>
      </c>
      <c r="M21" s="40">
        <v>34080000</v>
      </c>
      <c r="N21" s="147">
        <v>34680006</v>
      </c>
      <c r="O21" s="40">
        <v>34680007</v>
      </c>
      <c r="P21" s="147">
        <v>34720007</v>
      </c>
      <c r="Q21" s="40" t="s">
        <v>2121</v>
      </c>
      <c r="R21" s="40">
        <v>36260000</v>
      </c>
      <c r="S21" s="147" t="s">
        <v>452</v>
      </c>
      <c r="T21" s="40" t="s">
        <v>454</v>
      </c>
      <c r="U21" s="147">
        <v>38720000</v>
      </c>
      <c r="V21" s="40">
        <v>39480000</v>
      </c>
      <c r="W21" s="147">
        <v>39580000</v>
      </c>
      <c r="X21" s="40">
        <v>39590000</v>
      </c>
      <c r="Y21" s="147">
        <v>39590002</v>
      </c>
      <c r="Z21" s="40">
        <v>39590003</v>
      </c>
      <c r="AA21" s="147">
        <v>39750000</v>
      </c>
      <c r="AB21" s="40">
        <v>39750002</v>
      </c>
      <c r="AC21" s="40" t="s">
        <v>2122</v>
      </c>
      <c r="AD21" s="40" t="s">
        <v>2123</v>
      </c>
    </row>
    <row r="22" spans="1:30" ht="38.25" x14ac:dyDescent="0.2">
      <c r="A22" s="2" t="s">
        <v>82</v>
      </c>
      <c r="B22" s="48" t="s">
        <v>113</v>
      </c>
      <c r="C22" s="41" t="s">
        <v>30</v>
      </c>
      <c r="D22" s="147" t="s">
        <v>419</v>
      </c>
      <c r="E22" s="40" t="s">
        <v>419</v>
      </c>
      <c r="F22" s="147" t="s">
        <v>424</v>
      </c>
      <c r="G22" s="40" t="s">
        <v>425</v>
      </c>
      <c r="H22" s="147" t="s">
        <v>427</v>
      </c>
      <c r="I22" s="40" t="s">
        <v>428</v>
      </c>
      <c r="J22" s="147" t="s">
        <v>476</v>
      </c>
      <c r="K22" s="40" t="s">
        <v>434</v>
      </c>
      <c r="L22" s="147" t="s">
        <v>435</v>
      </c>
      <c r="M22" s="40" t="s">
        <v>437</v>
      </c>
      <c r="N22" s="147" t="s">
        <v>439</v>
      </c>
      <c r="O22" s="40" t="s">
        <v>447</v>
      </c>
      <c r="P22" s="147" t="s">
        <v>448</v>
      </c>
      <c r="Q22" s="40" t="s">
        <v>2124</v>
      </c>
      <c r="R22" s="40" t="s">
        <v>449</v>
      </c>
      <c r="S22" s="147" t="s">
        <v>451</v>
      </c>
      <c r="T22" s="40" t="s">
        <v>453</v>
      </c>
      <c r="U22" s="147" t="s">
        <v>455</v>
      </c>
      <c r="V22" s="40" t="s">
        <v>462</v>
      </c>
      <c r="W22" s="147" t="s">
        <v>463</v>
      </c>
      <c r="X22" s="40" t="s">
        <v>464</v>
      </c>
      <c r="Y22" s="147" t="s">
        <v>466</v>
      </c>
      <c r="Z22" s="40" t="s">
        <v>468</v>
      </c>
      <c r="AA22" s="147" t="s">
        <v>471</v>
      </c>
      <c r="AB22" s="40" t="s">
        <v>475</v>
      </c>
      <c r="AC22" s="40" t="s">
        <v>2118</v>
      </c>
      <c r="AD22" s="40" t="s">
        <v>2119</v>
      </c>
    </row>
    <row r="23" spans="1:30" x14ac:dyDescent="0.2">
      <c r="A23" s="99"/>
      <c r="B23" s="48"/>
      <c r="C23" s="72"/>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row>
    <row r="24" spans="1:30" ht="25.5" x14ac:dyDescent="0.2">
      <c r="A24" s="2"/>
      <c r="B24" s="90" t="s">
        <v>133</v>
      </c>
      <c r="C24" s="88" t="s">
        <v>27</v>
      </c>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2">
      <c r="A25" s="2" t="s">
        <v>149</v>
      </c>
      <c r="B25" s="48" t="s">
        <v>139</v>
      </c>
      <c r="C25" s="105">
        <f>SUM(D25:BZ25)</f>
        <v>57921838</v>
      </c>
      <c r="D25" s="149">
        <v>27444005</v>
      </c>
      <c r="E25" s="65">
        <v>1499659</v>
      </c>
      <c r="F25" s="148">
        <v>361646</v>
      </c>
      <c r="G25" s="65">
        <v>66651</v>
      </c>
      <c r="H25" s="148">
        <v>2100000</v>
      </c>
      <c r="I25" s="65">
        <v>7594</v>
      </c>
      <c r="J25" s="148">
        <v>737201</v>
      </c>
      <c r="K25" s="65">
        <v>113466</v>
      </c>
      <c r="L25" s="148">
        <v>3167931</v>
      </c>
      <c r="M25" s="65">
        <v>5164765</v>
      </c>
      <c r="N25" s="148">
        <v>8986</v>
      </c>
      <c r="O25" s="65">
        <v>2921450</v>
      </c>
      <c r="P25" s="148">
        <v>60664</v>
      </c>
      <c r="Q25" s="65">
        <v>761985</v>
      </c>
      <c r="R25" s="65">
        <v>101302</v>
      </c>
      <c r="S25" s="148">
        <v>84022</v>
      </c>
      <c r="T25" s="65">
        <v>7939325</v>
      </c>
      <c r="U25" s="148">
        <v>114036</v>
      </c>
      <c r="V25" s="65">
        <v>102663</v>
      </c>
      <c r="W25" s="148">
        <v>274538</v>
      </c>
      <c r="X25" s="65">
        <v>401649</v>
      </c>
      <c r="Y25" s="148">
        <v>72541</v>
      </c>
      <c r="Z25" s="65">
        <v>526281</v>
      </c>
      <c r="AA25" s="148">
        <v>1058875</v>
      </c>
      <c r="AB25" s="65">
        <v>1352173</v>
      </c>
      <c r="AC25" s="65">
        <v>1401134</v>
      </c>
      <c r="AD25" s="65">
        <v>77296</v>
      </c>
    </row>
    <row r="26" spans="1:30" x14ac:dyDescent="0.2">
      <c r="A26" s="2" t="s">
        <v>150</v>
      </c>
      <c r="B26" s="92" t="s">
        <v>140</v>
      </c>
      <c r="C26" s="104">
        <f>SUM(D26:BZ26)</f>
        <v>41127144.270000003</v>
      </c>
      <c r="D26" s="151">
        <v>34886164</v>
      </c>
      <c r="E26" s="117">
        <f>-137646+2360580-234290</f>
        <v>1988644</v>
      </c>
      <c r="F26" s="158">
        <v>-223741.73</v>
      </c>
      <c r="G26" s="117">
        <v>3399</v>
      </c>
      <c r="H26" s="158">
        <v>0</v>
      </c>
      <c r="I26" s="117">
        <v>1965</v>
      </c>
      <c r="J26" s="158">
        <v>235716</v>
      </c>
      <c r="K26" s="117">
        <v>188616</v>
      </c>
      <c r="L26" s="158">
        <v>357140</v>
      </c>
      <c r="M26" s="117">
        <v>3094404</v>
      </c>
      <c r="N26" s="158">
        <v>0</v>
      </c>
      <c r="O26" s="117">
        <v>-1259993</v>
      </c>
      <c r="P26" s="158">
        <v>13355</v>
      </c>
      <c r="Q26" s="117">
        <v>766157</v>
      </c>
      <c r="R26" s="117">
        <v>-74088</v>
      </c>
      <c r="S26" s="158">
        <v>27822</v>
      </c>
      <c r="T26" s="117">
        <v>-218500</v>
      </c>
      <c r="U26" s="158">
        <v>97517</v>
      </c>
      <c r="V26" s="117">
        <v>100004</v>
      </c>
      <c r="W26" s="158">
        <v>272951</v>
      </c>
      <c r="X26" s="117">
        <v>-102433</v>
      </c>
      <c r="Y26" s="158">
        <v>-3105</v>
      </c>
      <c r="Z26" s="117">
        <v>49622</v>
      </c>
      <c r="AA26" s="158">
        <v>208243</v>
      </c>
      <c r="AB26" s="117">
        <v>14591</v>
      </c>
      <c r="AC26" s="117">
        <v>284149</v>
      </c>
      <c r="AD26" s="117">
        <v>418546</v>
      </c>
    </row>
    <row r="27" spans="1:30" ht="13.5" thickBot="1" x14ac:dyDescent="0.25">
      <c r="A27" s="2" t="s">
        <v>83</v>
      </c>
      <c r="B27" s="112" t="s">
        <v>161</v>
      </c>
      <c r="C27" s="62">
        <f>SUM(D27:BZ27)</f>
        <v>71191160</v>
      </c>
      <c r="D27" s="68">
        <v>34667686</v>
      </c>
      <c r="E27" s="68">
        <f>SUM(E25:E26)</f>
        <v>3488303</v>
      </c>
      <c r="F27" s="68">
        <v>137604</v>
      </c>
      <c r="G27" s="68">
        <v>70050</v>
      </c>
      <c r="H27" s="68">
        <v>2100000</v>
      </c>
      <c r="I27" s="68">
        <v>9559</v>
      </c>
      <c r="J27" s="68">
        <v>972917</v>
      </c>
      <c r="K27" s="68">
        <v>302081</v>
      </c>
      <c r="L27" s="68">
        <v>3525071</v>
      </c>
      <c r="M27" s="68">
        <v>8259168</v>
      </c>
      <c r="N27" s="68">
        <v>8986</v>
      </c>
      <c r="O27" s="68">
        <v>1661456</v>
      </c>
      <c r="P27" s="68">
        <v>74019</v>
      </c>
      <c r="Q27" s="299">
        <v>1528142</v>
      </c>
      <c r="R27" s="68">
        <v>27214</v>
      </c>
      <c r="S27" s="68">
        <v>111844</v>
      </c>
      <c r="T27" s="68">
        <v>7720825</v>
      </c>
      <c r="U27" s="68">
        <v>16519</v>
      </c>
      <c r="V27" s="68">
        <v>202666</v>
      </c>
      <c r="W27" s="68">
        <v>547489</v>
      </c>
      <c r="X27" s="68">
        <v>299216</v>
      </c>
      <c r="Y27" s="68">
        <v>69436</v>
      </c>
      <c r="Z27" s="68">
        <v>575903</v>
      </c>
      <c r="AA27" s="68">
        <v>1267117</v>
      </c>
      <c r="AB27" s="68">
        <v>1366764</v>
      </c>
      <c r="AC27" s="299">
        <v>1685283</v>
      </c>
      <c r="AD27" s="299">
        <v>495842</v>
      </c>
    </row>
    <row r="28" spans="1:30" x14ac:dyDescent="0.2">
      <c r="A28" s="2"/>
      <c r="B28" s="4"/>
      <c r="C28" s="238"/>
      <c r="D28" s="50"/>
      <c r="E28" s="65"/>
      <c r="F28" s="49"/>
      <c r="G28" s="65"/>
      <c r="H28" s="49"/>
      <c r="I28" s="65"/>
      <c r="J28" s="49"/>
      <c r="K28" s="65"/>
      <c r="L28" s="49"/>
      <c r="M28" s="65"/>
      <c r="N28" s="49"/>
      <c r="O28" s="65"/>
      <c r="P28" s="49"/>
      <c r="Q28" s="65"/>
      <c r="R28" s="65"/>
      <c r="S28" s="49"/>
      <c r="T28" s="65"/>
      <c r="U28" s="49"/>
      <c r="V28" s="65"/>
      <c r="W28" s="49"/>
      <c r="X28" s="65"/>
      <c r="Y28" s="49"/>
      <c r="Z28" s="65"/>
      <c r="AA28" s="49"/>
      <c r="AB28" s="65"/>
      <c r="AC28" s="65"/>
      <c r="AD28" s="65"/>
    </row>
    <row r="29" spans="1:30" ht="16.5" thickBot="1" x14ac:dyDescent="0.25">
      <c r="A29" s="2"/>
      <c r="B29" s="83" t="s">
        <v>125</v>
      </c>
      <c r="C29" s="71"/>
      <c r="D29" s="42"/>
      <c r="E29" s="43"/>
      <c r="F29" s="42"/>
      <c r="G29" s="43"/>
      <c r="H29" s="42"/>
      <c r="I29" s="43"/>
      <c r="J29" s="42"/>
      <c r="K29" s="43"/>
      <c r="L29" s="42"/>
      <c r="M29" s="43"/>
      <c r="N29" s="42"/>
      <c r="O29" s="43"/>
      <c r="P29" s="42"/>
      <c r="Q29" s="43"/>
      <c r="R29" s="43"/>
      <c r="S29" s="42"/>
      <c r="T29" s="43"/>
      <c r="U29" s="42"/>
      <c r="V29" s="43"/>
      <c r="W29" s="42"/>
      <c r="X29" s="43"/>
      <c r="Y29" s="42"/>
      <c r="Z29" s="43"/>
      <c r="AA29" s="42"/>
      <c r="AB29" s="43"/>
      <c r="AC29" s="43"/>
      <c r="AD29" s="43"/>
    </row>
    <row r="30" spans="1:30" x14ac:dyDescent="0.2">
      <c r="A30" s="2"/>
      <c r="B30" s="86" t="s">
        <v>34</v>
      </c>
      <c r="C30" s="85" t="s">
        <v>27</v>
      </c>
      <c r="D30" s="57"/>
      <c r="E30" s="58"/>
      <c r="F30" s="57"/>
      <c r="G30" s="58"/>
      <c r="H30" s="57"/>
      <c r="I30" s="58"/>
      <c r="J30" s="57"/>
      <c r="K30" s="58"/>
      <c r="L30" s="57"/>
      <c r="M30" s="58"/>
      <c r="N30" s="57"/>
      <c r="O30" s="58"/>
      <c r="P30" s="57"/>
      <c r="Q30" s="58"/>
      <c r="R30" s="58"/>
      <c r="S30" s="57"/>
      <c r="T30" s="58"/>
      <c r="U30" s="57"/>
      <c r="V30" s="58"/>
      <c r="W30" s="57"/>
      <c r="X30" s="58"/>
      <c r="Y30" s="57"/>
      <c r="Z30" s="58"/>
      <c r="AA30" s="57"/>
      <c r="AB30" s="58"/>
      <c r="AC30" s="58"/>
      <c r="AD30" s="58"/>
    </row>
    <row r="31" spans="1:30" x14ac:dyDescent="0.2">
      <c r="A31" s="2" t="s">
        <v>84</v>
      </c>
      <c r="B31" s="48" t="s">
        <v>32</v>
      </c>
      <c r="C31" s="41" t="s">
        <v>30</v>
      </c>
      <c r="D31" s="147">
        <v>1001</v>
      </c>
      <c r="E31" s="40">
        <v>1001</v>
      </c>
      <c r="F31" s="147">
        <v>30350000</v>
      </c>
      <c r="G31" s="40">
        <v>30350009</v>
      </c>
      <c r="H31" s="147">
        <v>30350092</v>
      </c>
      <c r="I31" s="40">
        <v>30980000</v>
      </c>
      <c r="J31" s="147">
        <v>31490000</v>
      </c>
      <c r="K31" s="40">
        <v>31970001</v>
      </c>
      <c r="L31" s="147">
        <v>34050000</v>
      </c>
      <c r="M31" s="40">
        <v>34080000</v>
      </c>
      <c r="N31" s="147">
        <v>34680006</v>
      </c>
      <c r="O31" s="40">
        <v>34680007</v>
      </c>
      <c r="P31" s="147">
        <v>34720007</v>
      </c>
      <c r="Q31" s="40" t="s">
        <v>2121</v>
      </c>
      <c r="R31" s="40">
        <v>36260000</v>
      </c>
      <c r="S31" s="147" t="s">
        <v>452</v>
      </c>
      <c r="T31" s="40" t="s">
        <v>454</v>
      </c>
      <c r="U31" s="147">
        <v>38720000</v>
      </c>
      <c r="V31" s="40">
        <v>39480000</v>
      </c>
      <c r="W31" s="147">
        <v>39580000</v>
      </c>
      <c r="X31" s="40">
        <v>39590000</v>
      </c>
      <c r="Y31" s="147">
        <v>39590002</v>
      </c>
      <c r="Z31" s="40">
        <v>39590003</v>
      </c>
      <c r="AA31" s="147">
        <v>39750000</v>
      </c>
      <c r="AB31" s="40">
        <v>39750002</v>
      </c>
      <c r="AC31" s="40" t="s">
        <v>2122</v>
      </c>
      <c r="AD31" s="40" t="s">
        <v>2123</v>
      </c>
    </row>
    <row r="32" spans="1:30" ht="38.25" x14ac:dyDescent="0.2">
      <c r="A32" s="2" t="s">
        <v>85</v>
      </c>
      <c r="B32" s="48" t="s">
        <v>33</v>
      </c>
      <c r="C32" s="41" t="s">
        <v>30</v>
      </c>
      <c r="D32" s="147" t="s">
        <v>419</v>
      </c>
      <c r="E32" s="40" t="s">
        <v>419</v>
      </c>
      <c r="F32" s="147" t="s">
        <v>424</v>
      </c>
      <c r="G32" s="40" t="s">
        <v>425</v>
      </c>
      <c r="H32" s="147" t="s">
        <v>427</v>
      </c>
      <c r="I32" s="40" t="s">
        <v>428</v>
      </c>
      <c r="J32" s="147" t="s">
        <v>476</v>
      </c>
      <c r="K32" s="40" t="s">
        <v>434</v>
      </c>
      <c r="L32" s="147" t="s">
        <v>435</v>
      </c>
      <c r="M32" s="40" t="s">
        <v>437</v>
      </c>
      <c r="N32" s="147" t="s">
        <v>439</v>
      </c>
      <c r="O32" s="40" t="s">
        <v>447</v>
      </c>
      <c r="P32" s="147" t="s">
        <v>448</v>
      </c>
      <c r="Q32" s="40" t="s">
        <v>2124</v>
      </c>
      <c r="R32" s="40" t="s">
        <v>449</v>
      </c>
      <c r="S32" s="147" t="s">
        <v>451</v>
      </c>
      <c r="T32" s="40" t="s">
        <v>453</v>
      </c>
      <c r="U32" s="147" t="s">
        <v>455</v>
      </c>
      <c r="V32" s="40" t="s">
        <v>462</v>
      </c>
      <c r="W32" s="147" t="s">
        <v>463</v>
      </c>
      <c r="X32" s="40" t="s">
        <v>464</v>
      </c>
      <c r="Y32" s="147" t="s">
        <v>466</v>
      </c>
      <c r="Z32" s="40" t="s">
        <v>468</v>
      </c>
      <c r="AA32" s="147" t="s">
        <v>471</v>
      </c>
      <c r="AB32" s="40" t="s">
        <v>475</v>
      </c>
      <c r="AC32" s="40" t="s">
        <v>2118</v>
      </c>
      <c r="AD32" s="40" t="s">
        <v>2119</v>
      </c>
    </row>
    <row r="33" spans="1:30" x14ac:dyDescent="0.2">
      <c r="A33" s="2"/>
      <c r="B33" s="48"/>
      <c r="C33" s="72"/>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row>
    <row r="34" spans="1:30" x14ac:dyDescent="0.2">
      <c r="A34" s="2"/>
      <c r="B34" s="91" t="s">
        <v>115</v>
      </c>
      <c r="C34" s="88" t="s">
        <v>27</v>
      </c>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row>
    <row r="35" spans="1:30" ht="25.5" x14ac:dyDescent="0.2">
      <c r="A35" s="2"/>
      <c r="B35" s="107" t="s">
        <v>120</v>
      </c>
      <c r="C35" s="88"/>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row>
    <row r="36" spans="1:30" ht="25.5" x14ac:dyDescent="0.2">
      <c r="A36" s="2" t="s">
        <v>86</v>
      </c>
      <c r="B36" s="48" t="s">
        <v>28</v>
      </c>
      <c r="C36" s="238">
        <f>SUM(D36:BZ36)</f>
        <v>34667686</v>
      </c>
      <c r="D36" s="149">
        <v>34667686</v>
      </c>
      <c r="E36" s="49"/>
      <c r="F36" s="148">
        <v>0</v>
      </c>
      <c r="G36" s="49">
        <v>0</v>
      </c>
      <c r="H36" s="148">
        <v>0</v>
      </c>
      <c r="I36" s="49">
        <v>0</v>
      </c>
      <c r="J36" s="148">
        <v>0</v>
      </c>
      <c r="K36" s="49">
        <v>0</v>
      </c>
      <c r="L36" s="148">
        <v>0</v>
      </c>
      <c r="M36" s="49">
        <v>0</v>
      </c>
      <c r="N36" s="148">
        <v>0</v>
      </c>
      <c r="O36" s="49">
        <v>0</v>
      </c>
      <c r="P36" s="148">
        <v>0</v>
      </c>
      <c r="Q36" s="49">
        <v>0</v>
      </c>
      <c r="R36" s="49">
        <v>0</v>
      </c>
      <c r="S36" s="148">
        <v>0</v>
      </c>
      <c r="T36" s="49">
        <v>0</v>
      </c>
      <c r="U36" s="148">
        <v>0</v>
      </c>
      <c r="V36" s="49">
        <v>0</v>
      </c>
      <c r="W36" s="148">
        <v>0</v>
      </c>
      <c r="X36" s="49">
        <v>0</v>
      </c>
      <c r="Y36" s="148">
        <v>0</v>
      </c>
      <c r="Z36" s="49">
        <v>0</v>
      </c>
      <c r="AA36" s="148">
        <v>0</v>
      </c>
      <c r="AB36" s="49">
        <v>0</v>
      </c>
      <c r="AC36" s="49">
        <v>0</v>
      </c>
      <c r="AD36" s="49">
        <v>0</v>
      </c>
    </row>
    <row r="37" spans="1:30" x14ac:dyDescent="0.2">
      <c r="A37" s="2" t="s">
        <v>87</v>
      </c>
      <c r="B37" s="48" t="s">
        <v>242</v>
      </c>
      <c r="C37" s="238">
        <f>SUM(D37:BZ37)</f>
        <v>474499183</v>
      </c>
      <c r="D37" s="149">
        <v>408662973</v>
      </c>
      <c r="E37" s="50">
        <v>0</v>
      </c>
      <c r="F37" s="149">
        <v>0</v>
      </c>
      <c r="G37" s="50">
        <v>0</v>
      </c>
      <c r="H37" s="149">
        <v>0</v>
      </c>
      <c r="I37" s="50">
        <v>0</v>
      </c>
      <c r="J37" s="149">
        <v>650000</v>
      </c>
      <c r="K37" s="50">
        <v>300000</v>
      </c>
      <c r="L37" s="149">
        <v>23000000</v>
      </c>
      <c r="M37" s="50">
        <v>16700000</v>
      </c>
      <c r="N37" s="149">
        <v>0</v>
      </c>
      <c r="O37" s="50">
        <v>3400000</v>
      </c>
      <c r="P37" s="149">
        <v>0</v>
      </c>
      <c r="Q37" s="50">
        <f>2476000+1438858</f>
        <v>3914858</v>
      </c>
      <c r="R37" s="50">
        <v>300000</v>
      </c>
      <c r="S37" s="149">
        <v>25000</v>
      </c>
      <c r="T37" s="50">
        <v>2122000</v>
      </c>
      <c r="U37" s="149">
        <v>185000</v>
      </c>
      <c r="V37" s="50">
        <v>0</v>
      </c>
      <c r="W37" s="149">
        <v>20000</v>
      </c>
      <c r="X37" s="50">
        <v>9099875</v>
      </c>
      <c r="Y37" s="149">
        <v>25000</v>
      </c>
      <c r="Z37" s="50">
        <v>160000</v>
      </c>
      <c r="AA37" s="149">
        <v>585000</v>
      </c>
      <c r="AB37" s="50">
        <v>1000000</v>
      </c>
      <c r="AC37" s="50">
        <v>722477</v>
      </c>
      <c r="AD37" s="50">
        <v>3627000</v>
      </c>
    </row>
    <row r="38" spans="1:30" x14ac:dyDescent="0.2">
      <c r="A38" s="2" t="s">
        <v>88</v>
      </c>
      <c r="B38" s="89" t="s">
        <v>141</v>
      </c>
      <c r="C38" s="238">
        <f>SUM(D38:BZ38)</f>
        <v>474499183</v>
      </c>
      <c r="D38" s="148">
        <v>408662973</v>
      </c>
      <c r="E38" s="49">
        <f t="shared" ref="E38:AD38" si="0">SUM(E36:E37)</f>
        <v>0</v>
      </c>
      <c r="F38" s="148">
        <f t="shared" si="0"/>
        <v>0</v>
      </c>
      <c r="G38" s="49">
        <f t="shared" si="0"/>
        <v>0</v>
      </c>
      <c r="H38" s="148">
        <f t="shared" si="0"/>
        <v>0</v>
      </c>
      <c r="I38" s="49">
        <f t="shared" si="0"/>
        <v>0</v>
      </c>
      <c r="J38" s="148">
        <f t="shared" si="0"/>
        <v>650000</v>
      </c>
      <c r="K38" s="49">
        <f t="shared" si="0"/>
        <v>300000</v>
      </c>
      <c r="L38" s="148">
        <f t="shared" si="0"/>
        <v>23000000</v>
      </c>
      <c r="M38" s="49">
        <f t="shared" si="0"/>
        <v>16700000</v>
      </c>
      <c r="N38" s="148">
        <f t="shared" si="0"/>
        <v>0</v>
      </c>
      <c r="O38" s="49">
        <f t="shared" si="0"/>
        <v>3400000</v>
      </c>
      <c r="P38" s="148">
        <f t="shared" si="0"/>
        <v>0</v>
      </c>
      <c r="Q38" s="49">
        <f t="shared" si="0"/>
        <v>3914858</v>
      </c>
      <c r="R38" s="49">
        <f t="shared" si="0"/>
        <v>300000</v>
      </c>
      <c r="S38" s="148">
        <f t="shared" si="0"/>
        <v>25000</v>
      </c>
      <c r="T38" s="49">
        <f t="shared" si="0"/>
        <v>2122000</v>
      </c>
      <c r="U38" s="148">
        <f t="shared" si="0"/>
        <v>185000</v>
      </c>
      <c r="V38" s="49">
        <f t="shared" si="0"/>
        <v>0</v>
      </c>
      <c r="W38" s="148">
        <f t="shared" si="0"/>
        <v>20000</v>
      </c>
      <c r="X38" s="49">
        <f t="shared" si="0"/>
        <v>9099875</v>
      </c>
      <c r="Y38" s="148">
        <f t="shared" si="0"/>
        <v>25000</v>
      </c>
      <c r="Z38" s="49">
        <f t="shared" si="0"/>
        <v>160000</v>
      </c>
      <c r="AA38" s="148">
        <f t="shared" si="0"/>
        <v>585000</v>
      </c>
      <c r="AB38" s="49">
        <f t="shared" si="0"/>
        <v>1000000</v>
      </c>
      <c r="AC38" s="49">
        <f t="shared" si="0"/>
        <v>722477</v>
      </c>
      <c r="AD38" s="49">
        <f t="shared" si="0"/>
        <v>3627000</v>
      </c>
    </row>
    <row r="39" spans="1:30" x14ac:dyDescent="0.2">
      <c r="A39" s="2" t="s">
        <v>89</v>
      </c>
      <c r="B39" s="92" t="s">
        <v>243</v>
      </c>
      <c r="C39" s="104">
        <f>SUM(D39:BZ39)</f>
        <v>45884819</v>
      </c>
      <c r="D39" s="151">
        <f>3415954+1489927+468911+285451+5368496+188394+34667686</f>
        <v>45884819</v>
      </c>
      <c r="E39" s="51">
        <v>0</v>
      </c>
      <c r="F39" s="151">
        <v>0</v>
      </c>
      <c r="G39" s="51">
        <v>0</v>
      </c>
      <c r="H39" s="151">
        <v>0</v>
      </c>
      <c r="I39" s="51">
        <v>0</v>
      </c>
      <c r="J39" s="151">
        <v>0</v>
      </c>
      <c r="K39" s="51">
        <v>0</v>
      </c>
      <c r="L39" s="151">
        <v>0</v>
      </c>
      <c r="M39" s="51">
        <v>0</v>
      </c>
      <c r="N39" s="151">
        <v>0</v>
      </c>
      <c r="O39" s="51">
        <v>0</v>
      </c>
      <c r="P39" s="151">
        <v>0</v>
      </c>
      <c r="Q39" s="51">
        <v>0</v>
      </c>
      <c r="R39" s="51">
        <v>0</v>
      </c>
      <c r="S39" s="151">
        <v>0</v>
      </c>
      <c r="T39" s="51">
        <v>0</v>
      </c>
      <c r="U39" s="151">
        <v>0</v>
      </c>
      <c r="V39" s="51">
        <v>0</v>
      </c>
      <c r="W39" s="151">
        <v>0</v>
      </c>
      <c r="X39" s="51">
        <v>0</v>
      </c>
      <c r="Y39" s="151">
        <v>0</v>
      </c>
      <c r="Z39" s="51">
        <v>0</v>
      </c>
      <c r="AA39" s="151">
        <v>0</v>
      </c>
      <c r="AB39" s="51">
        <v>0</v>
      </c>
      <c r="AC39" s="51">
        <v>0</v>
      </c>
      <c r="AD39" s="51">
        <v>0</v>
      </c>
    </row>
    <row r="40" spans="1:30" x14ac:dyDescent="0.2">
      <c r="A40" s="2" t="s">
        <v>90</v>
      </c>
      <c r="B40" s="89" t="s">
        <v>142</v>
      </c>
      <c r="C40" s="61">
        <f>SUM(D40:BZ40)</f>
        <v>520384002</v>
      </c>
      <c r="D40" s="149">
        <f>SUM(D38:D39)</f>
        <v>454547792</v>
      </c>
      <c r="E40" s="239">
        <f t="shared" ref="E40:AD40" si="1">SUM(E38:E39)</f>
        <v>0</v>
      </c>
      <c r="F40" s="149">
        <f t="shared" si="1"/>
        <v>0</v>
      </c>
      <c r="G40" s="239">
        <f t="shared" si="1"/>
        <v>0</v>
      </c>
      <c r="H40" s="149">
        <f t="shared" si="1"/>
        <v>0</v>
      </c>
      <c r="I40" s="239">
        <f t="shared" si="1"/>
        <v>0</v>
      </c>
      <c r="J40" s="149">
        <f t="shared" si="1"/>
        <v>650000</v>
      </c>
      <c r="K40" s="239">
        <f t="shared" si="1"/>
        <v>300000</v>
      </c>
      <c r="L40" s="149">
        <f t="shared" si="1"/>
        <v>23000000</v>
      </c>
      <c r="M40" s="239">
        <f t="shared" si="1"/>
        <v>16700000</v>
      </c>
      <c r="N40" s="149">
        <f t="shared" si="1"/>
        <v>0</v>
      </c>
      <c r="O40" s="239">
        <f t="shared" si="1"/>
        <v>3400000</v>
      </c>
      <c r="P40" s="149">
        <f t="shared" si="1"/>
        <v>0</v>
      </c>
      <c r="Q40" s="239">
        <f t="shared" si="1"/>
        <v>3914858</v>
      </c>
      <c r="R40" s="239">
        <f t="shared" si="1"/>
        <v>300000</v>
      </c>
      <c r="S40" s="149">
        <f t="shared" si="1"/>
        <v>25000</v>
      </c>
      <c r="T40" s="239">
        <f t="shared" si="1"/>
        <v>2122000</v>
      </c>
      <c r="U40" s="149">
        <f t="shared" si="1"/>
        <v>185000</v>
      </c>
      <c r="V40" s="239">
        <f t="shared" si="1"/>
        <v>0</v>
      </c>
      <c r="W40" s="149">
        <f t="shared" si="1"/>
        <v>20000</v>
      </c>
      <c r="X40" s="239">
        <f t="shared" si="1"/>
        <v>9099875</v>
      </c>
      <c r="Y40" s="149">
        <f t="shared" si="1"/>
        <v>25000</v>
      </c>
      <c r="Z40" s="239">
        <f t="shared" si="1"/>
        <v>160000</v>
      </c>
      <c r="AA40" s="149">
        <f t="shared" si="1"/>
        <v>585000</v>
      </c>
      <c r="AB40" s="239">
        <f t="shared" si="1"/>
        <v>1000000</v>
      </c>
      <c r="AC40" s="239">
        <f t="shared" si="1"/>
        <v>722477</v>
      </c>
      <c r="AD40" s="239">
        <f t="shared" si="1"/>
        <v>3627000</v>
      </c>
    </row>
    <row r="41" spans="1:30" s="143" customFormat="1" ht="13.5" thickBot="1" x14ac:dyDescent="0.25">
      <c r="A41" s="142"/>
      <c r="B41" s="144" t="s">
        <v>258</v>
      </c>
      <c r="C41" s="145">
        <f>C40/C40</f>
        <v>1</v>
      </c>
      <c r="D41" s="153">
        <f>D40/C40</f>
        <v>0.87348533055018862</v>
      </c>
      <c r="E41" s="145">
        <f>E40/C40</f>
        <v>0</v>
      </c>
      <c r="F41" s="153">
        <f>F40/C40</f>
        <v>0</v>
      </c>
      <c r="G41" s="145">
        <f>G40/$C$40</f>
        <v>0</v>
      </c>
      <c r="H41" s="145">
        <f t="shared" ref="H41:AD41" si="2">H40/$C$40</f>
        <v>0</v>
      </c>
      <c r="I41" s="145">
        <f t="shared" si="2"/>
        <v>0</v>
      </c>
      <c r="J41" s="145">
        <f t="shared" si="2"/>
        <v>1.2490775994301224E-3</v>
      </c>
      <c r="K41" s="145">
        <f t="shared" si="2"/>
        <v>5.764973535831334E-4</v>
      </c>
      <c r="L41" s="145">
        <f t="shared" si="2"/>
        <v>4.4198130441373558E-2</v>
      </c>
      <c r="M41" s="145">
        <f t="shared" si="2"/>
        <v>3.209168601612776E-2</v>
      </c>
      <c r="N41" s="145">
        <f t="shared" si="2"/>
        <v>0</v>
      </c>
      <c r="O41" s="145">
        <f t="shared" si="2"/>
        <v>6.5336366739421788E-3</v>
      </c>
      <c r="P41" s="145">
        <f t="shared" si="2"/>
        <v>0</v>
      </c>
      <c r="Q41" s="145">
        <f t="shared" si="2"/>
        <v>7.5230175888458617E-3</v>
      </c>
      <c r="R41" s="145">
        <f t="shared" si="2"/>
        <v>5.764973535831334E-4</v>
      </c>
      <c r="S41" s="145">
        <f t="shared" si="2"/>
        <v>4.8041446131927783E-5</v>
      </c>
      <c r="T41" s="145">
        <f t="shared" si="2"/>
        <v>4.0777579476780302E-3</v>
      </c>
      <c r="U41" s="145">
        <f t="shared" si="2"/>
        <v>3.5550670137626561E-4</v>
      </c>
      <c r="V41" s="145">
        <f t="shared" si="2"/>
        <v>0</v>
      </c>
      <c r="W41" s="145">
        <f t="shared" si="2"/>
        <v>3.8433156905542225E-5</v>
      </c>
      <c r="X41" s="145">
        <f t="shared" si="2"/>
        <v>1.7486846184791054E-2</v>
      </c>
      <c r="Y41" s="145">
        <f t="shared" si="2"/>
        <v>4.8041446131927783E-5</v>
      </c>
      <c r="Z41" s="145">
        <f t="shared" si="2"/>
        <v>3.074652552443378E-4</v>
      </c>
      <c r="AA41" s="145">
        <f t="shared" si="2"/>
        <v>1.1241698394871102E-3</v>
      </c>
      <c r="AB41" s="145">
        <f t="shared" si="2"/>
        <v>1.9216578452771113E-3</v>
      </c>
      <c r="AC41" s="145">
        <f t="shared" si="2"/>
        <v>1.3883535950822716E-3</v>
      </c>
      <c r="AD41" s="145">
        <f t="shared" si="2"/>
        <v>6.9698530048200825E-3</v>
      </c>
    </row>
    <row r="42" spans="1:30" x14ac:dyDescent="0.2">
      <c r="A42" s="2"/>
      <c r="B42" s="44"/>
      <c r="C42" s="238"/>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row>
    <row r="43" spans="1:30" ht="16.5" thickBot="1" x14ac:dyDescent="0.25">
      <c r="A43" s="2"/>
      <c r="B43" s="83" t="s">
        <v>126</v>
      </c>
      <c r="C43" s="71"/>
      <c r="D43" s="9"/>
      <c r="E43" s="9"/>
      <c r="F43" s="9"/>
      <c r="G43" s="9"/>
      <c r="H43" s="9"/>
      <c r="I43" s="9"/>
      <c r="J43" s="9"/>
      <c r="K43" s="9"/>
      <c r="L43" s="9"/>
      <c r="M43" s="9"/>
      <c r="N43" s="9"/>
      <c r="O43" s="9"/>
      <c r="P43" s="9"/>
      <c r="Q43" s="9"/>
      <c r="R43" s="9"/>
      <c r="S43" s="9"/>
      <c r="T43" s="9"/>
      <c r="U43" s="9"/>
      <c r="V43" s="9"/>
      <c r="W43" s="9"/>
      <c r="X43" s="9"/>
      <c r="Y43" s="9"/>
      <c r="Z43" s="9"/>
      <c r="AA43" s="9"/>
      <c r="AB43" s="9"/>
      <c r="AC43" s="9"/>
      <c r="AD43" s="9"/>
    </row>
    <row r="44" spans="1:30" x14ac:dyDescent="0.2">
      <c r="A44" s="2"/>
      <c r="B44" s="86" t="s">
        <v>39</v>
      </c>
      <c r="C44" s="85" t="s">
        <v>27</v>
      </c>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row>
    <row r="45" spans="1:30" x14ac:dyDescent="0.2">
      <c r="A45" s="81" t="s">
        <v>91</v>
      </c>
      <c r="B45" s="94" t="s">
        <v>35</v>
      </c>
      <c r="C45" s="40" t="s">
        <v>30</v>
      </c>
      <c r="D45" s="150" t="s">
        <v>420</v>
      </c>
      <c r="E45" s="41" t="s">
        <v>420</v>
      </c>
      <c r="F45" s="150"/>
      <c r="G45" s="41"/>
      <c r="H45" s="150"/>
      <c r="I45" s="41"/>
      <c r="J45" s="150"/>
      <c r="K45" s="41"/>
      <c r="L45" s="150"/>
      <c r="M45" s="41"/>
      <c r="N45" s="150"/>
      <c r="O45" s="41"/>
      <c r="P45" s="150"/>
      <c r="Q45" s="41"/>
      <c r="R45" s="41"/>
      <c r="S45" s="150"/>
      <c r="T45" s="41"/>
      <c r="U45" s="150"/>
      <c r="V45" s="41"/>
      <c r="W45" s="150"/>
      <c r="X45" s="41"/>
      <c r="Y45" s="150"/>
      <c r="Z45" s="41"/>
      <c r="AA45" s="150"/>
      <c r="AB45" s="41"/>
      <c r="AC45" s="41"/>
      <c r="AD45" s="41"/>
    </row>
    <row r="46" spans="1:30" x14ac:dyDescent="0.2">
      <c r="A46" s="47"/>
      <c r="B46" s="95"/>
      <c r="C46" s="32"/>
      <c r="D46" s="45"/>
      <c r="E46" s="45"/>
      <c r="F46" s="45"/>
      <c r="G46" s="45"/>
      <c r="H46" s="45"/>
      <c r="I46" s="45"/>
      <c r="J46" s="45"/>
      <c r="K46" s="45"/>
      <c r="L46" s="45"/>
      <c r="M46" s="45"/>
      <c r="N46" s="45"/>
      <c r="O46" s="45"/>
      <c r="P46" s="45"/>
      <c r="Q46" s="45"/>
      <c r="R46" s="45"/>
      <c r="S46" s="45"/>
      <c r="T46" s="45"/>
      <c r="U46" s="45"/>
      <c r="V46" s="45"/>
      <c r="W46" s="45"/>
      <c r="X46" s="45"/>
      <c r="Y46" s="45"/>
      <c r="Z46" s="45"/>
      <c r="AA46" s="45"/>
      <c r="AB46" s="42"/>
      <c r="AC46" s="45"/>
      <c r="AD46" s="45"/>
    </row>
    <row r="47" spans="1:30" x14ac:dyDescent="0.2">
      <c r="A47" s="47"/>
      <c r="B47" s="103" t="s">
        <v>118</v>
      </c>
      <c r="C47" s="88" t="s">
        <v>27</v>
      </c>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spans="1:30" ht="38.25" x14ac:dyDescent="0.2">
      <c r="A48" s="47" t="s">
        <v>92</v>
      </c>
      <c r="B48" s="48" t="s">
        <v>114</v>
      </c>
      <c r="C48" s="304" t="str">
        <f t="shared" ref="C48:AD48" si="3">C10</f>
        <v>N/A</v>
      </c>
      <c r="D48" s="155" t="str">
        <f t="shared" si="3"/>
        <v>General Fund</v>
      </c>
      <c r="E48" s="67" t="str">
        <f t="shared" si="3"/>
        <v>General Fund</v>
      </c>
      <c r="F48" s="155" t="str">
        <f t="shared" si="3"/>
        <v>Operating Revenue</v>
      </c>
      <c r="G48" s="67" t="str">
        <f t="shared" si="3"/>
        <v>Indirect Cost Retained</v>
      </c>
      <c r="H48" s="155" t="str">
        <f t="shared" si="3"/>
        <v>Agency Service Fund</v>
      </c>
      <c r="I48" s="67" t="str">
        <f t="shared" si="3"/>
        <v>Donations</v>
      </c>
      <c r="J48" s="155" t="str">
        <f t="shared" si="3"/>
        <v>Maintenance Repairs Insurance</v>
      </c>
      <c r="K48" s="67" t="str">
        <f t="shared" si="3"/>
        <v>Motor Pool - Internal Service Fund</v>
      </c>
      <c r="L48" s="155" t="str">
        <f t="shared" si="3"/>
        <v>Prison Industries</v>
      </c>
      <c r="M48" s="67" t="str">
        <f t="shared" si="3"/>
        <v>Canteen Operations</v>
      </c>
      <c r="N48" s="155" t="str">
        <f t="shared" si="3"/>
        <v>Evidence Holding</v>
      </c>
      <c r="O48" s="67" t="str">
        <f t="shared" si="3"/>
        <v>Law Enforcement Surcharge</v>
      </c>
      <c r="P48" s="155" t="str">
        <f t="shared" si="3"/>
        <v>Income Tax Refunds</v>
      </c>
      <c r="Q48" s="67" t="str">
        <f t="shared" si="3"/>
        <v>PUSD - EFA</v>
      </c>
      <c r="R48" s="67" t="str">
        <f t="shared" si="3"/>
        <v>Recycling Program</v>
      </c>
      <c r="S48" s="155" t="str">
        <f t="shared" si="3"/>
        <v>Purchase Card Incentive</v>
      </c>
      <c r="T48" s="67" t="str">
        <f t="shared" si="3"/>
        <v>Cell Phone Interdiction</v>
      </c>
      <c r="U48" s="155" t="str">
        <f t="shared" si="3"/>
        <v>Social Security Contract</v>
      </c>
      <c r="V48" s="67" t="str">
        <f t="shared" si="3"/>
        <v>Omnibus Criminal Act</v>
      </c>
      <c r="W48" s="155" t="str">
        <f t="shared" si="3"/>
        <v>Sale of Assets</v>
      </c>
      <c r="X48" s="67" t="str">
        <f t="shared" si="3"/>
        <v>Farm Proceeds</v>
      </c>
      <c r="Y48" s="155" t="str">
        <f t="shared" si="3"/>
        <v>Horticulture Special Fund</v>
      </c>
      <c r="Z48" s="67" t="str">
        <f t="shared" si="3"/>
        <v>Palmetto Pride</v>
      </c>
      <c r="AA48" s="155" t="str">
        <f t="shared" si="3"/>
        <v>Victim Restitution</v>
      </c>
      <c r="AB48" s="67" t="str">
        <f t="shared" si="3"/>
        <v>Victim Assistance 24-3-40</v>
      </c>
      <c r="AC48" s="67" t="str">
        <f t="shared" si="3"/>
        <v>PUSD - Education Improvement Act</v>
      </c>
      <c r="AD48" s="67" t="str">
        <f t="shared" si="3"/>
        <v>Federal Grants</v>
      </c>
    </row>
    <row r="49" spans="1:30" x14ac:dyDescent="0.2">
      <c r="A49" s="47" t="s">
        <v>93</v>
      </c>
      <c r="B49" s="48" t="s">
        <v>261</v>
      </c>
      <c r="C49" s="304" t="s">
        <v>30</v>
      </c>
      <c r="D49" s="155">
        <v>0</v>
      </c>
      <c r="E49" s="67">
        <v>0</v>
      </c>
      <c r="F49" s="155"/>
      <c r="G49" s="67"/>
      <c r="H49" s="155"/>
      <c r="I49" s="67"/>
      <c r="J49" s="155"/>
      <c r="K49" s="67"/>
      <c r="L49" s="155"/>
      <c r="M49" s="67"/>
      <c r="N49" s="155"/>
      <c r="O49" s="67"/>
      <c r="P49" s="155"/>
      <c r="Q49" s="67"/>
      <c r="R49" s="67"/>
      <c r="S49" s="155"/>
      <c r="T49" s="67"/>
      <c r="U49" s="155"/>
      <c r="V49" s="67"/>
      <c r="W49" s="155"/>
      <c r="X49" s="67"/>
      <c r="Y49" s="155"/>
      <c r="Z49" s="67"/>
      <c r="AA49" s="155"/>
      <c r="AB49" s="67"/>
      <c r="AC49" s="67"/>
      <c r="AD49" s="67"/>
    </row>
    <row r="50" spans="1:30" x14ac:dyDescent="0.2">
      <c r="A50" s="2" t="s">
        <v>94</v>
      </c>
      <c r="B50" s="95" t="s">
        <v>262</v>
      </c>
      <c r="C50" s="40" t="s">
        <v>30</v>
      </c>
      <c r="D50" s="154">
        <v>0</v>
      </c>
      <c r="E50" s="45">
        <v>0</v>
      </c>
      <c r="F50" s="154"/>
      <c r="G50" s="45"/>
      <c r="H50" s="154"/>
      <c r="I50" s="45"/>
      <c r="J50" s="154"/>
      <c r="K50" s="45"/>
      <c r="L50" s="154"/>
      <c r="M50" s="45"/>
      <c r="N50" s="154"/>
      <c r="O50" s="45"/>
      <c r="P50" s="154"/>
      <c r="Q50" s="45"/>
      <c r="R50" s="45"/>
      <c r="S50" s="154"/>
      <c r="T50" s="45"/>
      <c r="U50" s="154"/>
      <c r="V50" s="45"/>
      <c r="W50" s="154"/>
      <c r="X50" s="45"/>
      <c r="Y50" s="154"/>
      <c r="Z50" s="45"/>
      <c r="AA50" s="154"/>
      <c r="AB50" s="45"/>
      <c r="AC50" s="45"/>
      <c r="AD50" s="45"/>
    </row>
    <row r="51" spans="1:30" ht="38.25" x14ac:dyDescent="0.2">
      <c r="A51" s="47" t="s">
        <v>95</v>
      </c>
      <c r="B51" s="48" t="s">
        <v>33</v>
      </c>
      <c r="C51" s="67" t="str">
        <f t="shared" ref="C51:AD51" si="4">C32</f>
        <v>N/A</v>
      </c>
      <c r="D51" s="155" t="str">
        <f t="shared" si="4"/>
        <v>State General Fund</v>
      </c>
      <c r="E51" s="67" t="str">
        <f t="shared" si="4"/>
        <v>State General Fund</v>
      </c>
      <c r="F51" s="155" t="str">
        <f t="shared" si="4"/>
        <v>Operating Revenue</v>
      </c>
      <c r="G51" s="67" t="str">
        <f t="shared" si="4"/>
        <v>Indirect Cost Retained</v>
      </c>
      <c r="H51" s="155" t="str">
        <f t="shared" si="4"/>
        <v>Agency Service Fund</v>
      </c>
      <c r="I51" s="67" t="str">
        <f t="shared" si="4"/>
        <v>Donations</v>
      </c>
      <c r="J51" s="155" t="str">
        <f t="shared" si="4"/>
        <v>Maintenance Repairs Insurance</v>
      </c>
      <c r="K51" s="67" t="str">
        <f t="shared" si="4"/>
        <v>Motor Pool - Internal Service Fund</v>
      </c>
      <c r="L51" s="155" t="str">
        <f t="shared" si="4"/>
        <v>Prison Industries</v>
      </c>
      <c r="M51" s="67" t="str">
        <f t="shared" si="4"/>
        <v>Canteen Operations</v>
      </c>
      <c r="N51" s="155" t="str">
        <f t="shared" si="4"/>
        <v>Evidence Holding</v>
      </c>
      <c r="O51" s="67" t="str">
        <f t="shared" si="4"/>
        <v>Law Enforcement Surcharge</v>
      </c>
      <c r="P51" s="155" t="str">
        <f t="shared" si="4"/>
        <v>Income Tax Refunds</v>
      </c>
      <c r="Q51" s="67" t="str">
        <f t="shared" si="4"/>
        <v>Palmetto School District One</v>
      </c>
      <c r="R51" s="67" t="str">
        <f t="shared" si="4"/>
        <v>Recycling Program</v>
      </c>
      <c r="S51" s="155" t="str">
        <f t="shared" si="4"/>
        <v>Purchase Card Incentive</v>
      </c>
      <c r="T51" s="67" t="str">
        <f t="shared" si="4"/>
        <v>Cell Phone Interdiction</v>
      </c>
      <c r="U51" s="155" t="str">
        <f t="shared" si="4"/>
        <v>Social Security Contract</v>
      </c>
      <c r="V51" s="67" t="str">
        <f t="shared" si="4"/>
        <v>Omnibus Criminal Act</v>
      </c>
      <c r="W51" s="155" t="str">
        <f t="shared" si="4"/>
        <v>Sale of Assets</v>
      </c>
      <c r="X51" s="67" t="str">
        <f t="shared" si="4"/>
        <v>Farm Proceeds</v>
      </c>
      <c r="Y51" s="155" t="str">
        <f t="shared" si="4"/>
        <v>Horticulture Special Fund</v>
      </c>
      <c r="Z51" s="67" t="str">
        <f t="shared" si="4"/>
        <v>Palmetto Pride</v>
      </c>
      <c r="AA51" s="155" t="str">
        <f t="shared" si="4"/>
        <v>Victim Restitution Program</v>
      </c>
      <c r="AB51" s="67" t="str">
        <f t="shared" si="4"/>
        <v>Victim Assistance 24-3-40</v>
      </c>
      <c r="AC51" s="67" t="str">
        <f t="shared" si="4"/>
        <v>PUSD - Education Improvement Act</v>
      </c>
      <c r="AD51" s="67" t="str">
        <f t="shared" si="4"/>
        <v>Federal Grants</v>
      </c>
    </row>
    <row r="52" spans="1:30" x14ac:dyDescent="0.2">
      <c r="A52" s="47" t="s">
        <v>96</v>
      </c>
      <c r="B52" s="48" t="s">
        <v>31</v>
      </c>
      <c r="C52" s="238">
        <f t="shared" ref="C52:AD52" si="5">C40</f>
        <v>520384002</v>
      </c>
      <c r="D52" s="148">
        <f t="shared" si="5"/>
        <v>454547792</v>
      </c>
      <c r="E52" s="49">
        <v>0</v>
      </c>
      <c r="F52" s="148">
        <f t="shared" si="5"/>
        <v>0</v>
      </c>
      <c r="G52" s="49">
        <f t="shared" si="5"/>
        <v>0</v>
      </c>
      <c r="H52" s="148">
        <f t="shared" si="5"/>
        <v>0</v>
      </c>
      <c r="I52" s="49">
        <f t="shared" si="5"/>
        <v>0</v>
      </c>
      <c r="J52" s="148">
        <f t="shared" si="5"/>
        <v>650000</v>
      </c>
      <c r="K52" s="49">
        <f t="shared" si="5"/>
        <v>300000</v>
      </c>
      <c r="L52" s="148">
        <f t="shared" si="5"/>
        <v>23000000</v>
      </c>
      <c r="M52" s="49">
        <f t="shared" si="5"/>
        <v>16700000</v>
      </c>
      <c r="N52" s="148">
        <f t="shared" si="5"/>
        <v>0</v>
      </c>
      <c r="O52" s="49">
        <f t="shared" si="5"/>
        <v>3400000</v>
      </c>
      <c r="P52" s="148">
        <f t="shared" si="5"/>
        <v>0</v>
      </c>
      <c r="Q52" s="49">
        <f t="shared" si="5"/>
        <v>3914858</v>
      </c>
      <c r="R52" s="49">
        <f t="shared" si="5"/>
        <v>300000</v>
      </c>
      <c r="S52" s="148">
        <f t="shared" si="5"/>
        <v>25000</v>
      </c>
      <c r="T52" s="49">
        <f t="shared" si="5"/>
        <v>2122000</v>
      </c>
      <c r="U52" s="148">
        <f t="shared" si="5"/>
        <v>185000</v>
      </c>
      <c r="V52" s="49">
        <f t="shared" si="5"/>
        <v>0</v>
      </c>
      <c r="W52" s="148">
        <f t="shared" si="5"/>
        <v>20000</v>
      </c>
      <c r="X52" s="49">
        <f t="shared" si="5"/>
        <v>9099875</v>
      </c>
      <c r="Y52" s="148">
        <f t="shared" si="5"/>
        <v>25000</v>
      </c>
      <c r="Z52" s="49">
        <f t="shared" si="5"/>
        <v>160000</v>
      </c>
      <c r="AA52" s="148">
        <f t="shared" si="5"/>
        <v>585000</v>
      </c>
      <c r="AB52" s="49">
        <f t="shared" si="5"/>
        <v>1000000</v>
      </c>
      <c r="AC52" s="49">
        <f t="shared" si="5"/>
        <v>722477</v>
      </c>
      <c r="AD52" s="49">
        <f t="shared" si="5"/>
        <v>3627000</v>
      </c>
    </row>
    <row r="53" spans="1:30" x14ac:dyDescent="0.2">
      <c r="A53" s="47"/>
      <c r="B53" s="48"/>
      <c r="C53" s="238"/>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row>
    <row r="54" spans="1:30" x14ac:dyDescent="0.2">
      <c r="A54" s="47"/>
      <c r="B54" s="97" t="s">
        <v>259</v>
      </c>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row>
    <row r="55" spans="1:30" ht="25.5" x14ac:dyDescent="0.2">
      <c r="A55" s="47"/>
      <c r="B55" s="48" t="s">
        <v>2125</v>
      </c>
      <c r="C55" s="49"/>
      <c r="D55" s="148"/>
      <c r="E55" s="49"/>
      <c r="F55" s="148"/>
      <c r="G55" s="49"/>
      <c r="H55" s="148"/>
      <c r="I55" s="49"/>
      <c r="J55" s="148"/>
      <c r="K55" s="49"/>
      <c r="L55" s="148"/>
      <c r="M55" s="49"/>
      <c r="N55" s="148"/>
      <c r="O55" s="49"/>
      <c r="P55" s="148"/>
      <c r="Q55" s="49"/>
      <c r="R55" s="49"/>
      <c r="S55" s="148"/>
      <c r="T55" s="49"/>
      <c r="U55" s="148"/>
      <c r="V55" s="49"/>
      <c r="W55" s="148"/>
      <c r="X55" s="49"/>
      <c r="Y55" s="148"/>
      <c r="Z55" s="49"/>
      <c r="AA55" s="148"/>
      <c r="AB55" s="49"/>
      <c r="AC55" s="49"/>
      <c r="AD55" s="49"/>
    </row>
    <row r="56" spans="1:30" x14ac:dyDescent="0.2">
      <c r="A56" s="2"/>
      <c r="B56" s="160" t="s">
        <v>483</v>
      </c>
      <c r="C56" s="49">
        <f t="shared" ref="C56:C67" si="6">SUM(D56:AD56)</f>
        <v>264413978</v>
      </c>
      <c r="D56" s="148">
        <v>262480847</v>
      </c>
      <c r="E56" s="49"/>
      <c r="F56" s="148"/>
      <c r="G56" s="49"/>
      <c r="H56" s="148"/>
      <c r="I56" s="49"/>
      <c r="J56" s="148">
        <v>265049</v>
      </c>
      <c r="K56" s="49"/>
      <c r="L56" s="148"/>
      <c r="M56" s="49"/>
      <c r="N56" s="148"/>
      <c r="O56" s="49"/>
      <c r="P56" s="148"/>
      <c r="Q56" s="49"/>
      <c r="R56" s="49"/>
      <c r="S56" s="148"/>
      <c r="T56" s="49">
        <v>194385</v>
      </c>
      <c r="U56" s="148">
        <v>56182</v>
      </c>
      <c r="V56" s="49">
        <v>1417515</v>
      </c>
      <c r="W56" s="148"/>
      <c r="X56" s="49"/>
      <c r="Y56" s="148"/>
      <c r="Z56" s="49"/>
      <c r="AA56" s="148"/>
      <c r="AB56" s="49"/>
      <c r="AC56" s="49"/>
      <c r="AD56" s="49"/>
    </row>
    <row r="57" spans="1:30" x14ac:dyDescent="0.2">
      <c r="A57" s="2"/>
      <c r="B57" s="160" t="s">
        <v>477</v>
      </c>
      <c r="C57" s="49">
        <f t="shared" si="6"/>
        <v>90176305</v>
      </c>
      <c r="D57" s="148">
        <v>90176305</v>
      </c>
      <c r="E57" s="49"/>
      <c r="F57" s="148"/>
      <c r="G57" s="49"/>
      <c r="H57" s="148"/>
      <c r="I57" s="49"/>
      <c r="J57" s="148"/>
      <c r="K57" s="49"/>
      <c r="L57" s="148"/>
      <c r="M57" s="49"/>
      <c r="N57" s="148"/>
      <c r="O57" s="49"/>
      <c r="P57" s="148"/>
      <c r="Q57" s="49"/>
      <c r="R57" s="49"/>
      <c r="S57" s="148"/>
      <c r="T57" s="49"/>
      <c r="U57" s="148"/>
      <c r="V57" s="49"/>
      <c r="W57" s="148"/>
      <c r="X57" s="49"/>
      <c r="Y57" s="148"/>
      <c r="Z57" s="49"/>
      <c r="AA57" s="148"/>
      <c r="AB57" s="49"/>
      <c r="AC57" s="49"/>
      <c r="AD57" s="49"/>
    </row>
    <row r="58" spans="1:30" ht="25.5" x14ac:dyDescent="0.2">
      <c r="A58" s="2"/>
      <c r="B58" s="160" t="s">
        <v>480</v>
      </c>
      <c r="C58" s="49">
        <f t="shared" si="6"/>
        <v>16879583</v>
      </c>
      <c r="D58" s="148">
        <v>15737504</v>
      </c>
      <c r="E58" s="49"/>
      <c r="F58" s="148"/>
      <c r="G58" s="49"/>
      <c r="H58" s="148"/>
      <c r="I58" s="49"/>
      <c r="J58" s="148"/>
      <c r="K58" s="49"/>
      <c r="L58" s="148"/>
      <c r="M58" s="49"/>
      <c r="N58" s="148"/>
      <c r="O58" s="49"/>
      <c r="P58" s="148"/>
      <c r="Q58" s="49"/>
      <c r="R58" s="49"/>
      <c r="S58" s="148"/>
      <c r="T58" s="49"/>
      <c r="U58" s="148"/>
      <c r="V58" s="49"/>
      <c r="W58" s="148"/>
      <c r="X58" s="49"/>
      <c r="Y58" s="148"/>
      <c r="Z58" s="49"/>
      <c r="AA58" s="148">
        <v>426205</v>
      </c>
      <c r="AB58" s="49">
        <v>715874</v>
      </c>
      <c r="AC58" s="49"/>
      <c r="AD58" s="49"/>
    </row>
    <row r="59" spans="1:30" ht="25.5" x14ac:dyDescent="0.2">
      <c r="A59" s="2"/>
      <c r="B59" s="48" t="s">
        <v>481</v>
      </c>
      <c r="C59" s="49"/>
      <c r="D59" s="148"/>
      <c r="E59" s="49"/>
      <c r="F59" s="148"/>
      <c r="G59" s="49"/>
      <c r="H59" s="148"/>
      <c r="I59" s="49"/>
      <c r="J59" s="148"/>
      <c r="K59" s="49"/>
      <c r="L59" s="148"/>
      <c r="M59" s="49"/>
      <c r="N59" s="148"/>
      <c r="O59" s="49"/>
      <c r="P59" s="148"/>
      <c r="Q59" s="49"/>
      <c r="R59" s="49"/>
      <c r="S59" s="148"/>
      <c r="T59" s="49"/>
      <c r="U59" s="148"/>
      <c r="V59" s="49"/>
      <c r="W59" s="148"/>
      <c r="X59" s="49"/>
      <c r="Y59" s="148"/>
      <c r="Z59" s="49"/>
      <c r="AA59" s="148"/>
      <c r="AB59" s="49"/>
      <c r="AC59" s="49"/>
      <c r="AD59" s="49"/>
    </row>
    <row r="60" spans="1:30" x14ac:dyDescent="0.2">
      <c r="A60" s="2"/>
      <c r="B60" s="160" t="s">
        <v>2128</v>
      </c>
      <c r="C60" s="49">
        <f t="shared" si="6"/>
        <v>0</v>
      </c>
      <c r="D60" s="148"/>
      <c r="E60" s="49"/>
      <c r="F60" s="148"/>
      <c r="G60" s="49"/>
      <c r="H60" s="148"/>
      <c r="I60" s="49"/>
      <c r="J60" s="148"/>
      <c r="K60" s="49"/>
      <c r="L60" s="148"/>
      <c r="M60" s="49"/>
      <c r="N60" s="148"/>
      <c r="O60" s="49"/>
      <c r="P60" s="148"/>
      <c r="Q60" s="49"/>
      <c r="R60" s="49"/>
      <c r="S60" s="148"/>
      <c r="T60" s="49"/>
      <c r="U60" s="148"/>
      <c r="V60" s="49"/>
      <c r="W60" s="148"/>
      <c r="X60" s="49"/>
      <c r="Y60" s="148"/>
      <c r="Z60" s="49"/>
      <c r="AA60" s="148"/>
      <c r="AB60" s="49"/>
      <c r="AC60" s="49"/>
      <c r="AD60" s="49"/>
    </row>
    <row r="61" spans="1:30" x14ac:dyDescent="0.2">
      <c r="A61" s="2"/>
      <c r="B61" s="160" t="s">
        <v>487</v>
      </c>
      <c r="C61" s="49">
        <f t="shared" si="6"/>
        <v>37214679</v>
      </c>
      <c r="D61" s="148">
        <v>4362213</v>
      </c>
      <c r="E61" s="49"/>
      <c r="F61" s="148"/>
      <c r="G61" s="49"/>
      <c r="H61" s="148"/>
      <c r="I61" s="49">
        <v>1661</v>
      </c>
      <c r="J61" s="148"/>
      <c r="K61" s="49"/>
      <c r="L61" s="148">
        <v>18393976</v>
      </c>
      <c r="M61" s="49"/>
      <c r="N61" s="148"/>
      <c r="O61" s="49"/>
      <c r="P61" s="148"/>
      <c r="Q61" s="49">
        <v>2082874</v>
      </c>
      <c r="R61" s="49"/>
      <c r="S61" s="148"/>
      <c r="T61" s="49"/>
      <c r="U61" s="148"/>
      <c r="V61" s="49"/>
      <c r="W61" s="148">
        <v>274129</v>
      </c>
      <c r="X61" s="49">
        <v>7788520</v>
      </c>
      <c r="Y61" s="148">
        <v>47485</v>
      </c>
      <c r="Z61" s="49">
        <v>227165</v>
      </c>
      <c r="AA61" s="148"/>
      <c r="AB61" s="49"/>
      <c r="AC61" s="49">
        <v>892496</v>
      </c>
      <c r="AD61" s="49">
        <v>3144160</v>
      </c>
    </row>
    <row r="62" spans="1:30" x14ac:dyDescent="0.2">
      <c r="A62" s="2"/>
      <c r="B62" s="160" t="s">
        <v>488</v>
      </c>
      <c r="C62" s="49">
        <f t="shared" si="6"/>
        <v>52956728</v>
      </c>
      <c r="D62" s="148">
        <v>35851501</v>
      </c>
      <c r="E62" s="49"/>
      <c r="F62" s="148"/>
      <c r="G62" s="49"/>
      <c r="H62" s="148"/>
      <c r="I62" s="49"/>
      <c r="J62" s="148"/>
      <c r="K62" s="49">
        <v>225644</v>
      </c>
      <c r="L62" s="148"/>
      <c r="M62" s="49">
        <v>16879583</v>
      </c>
      <c r="N62" s="148"/>
      <c r="O62" s="49"/>
      <c r="P62" s="148"/>
      <c r="Q62" s="49"/>
      <c r="R62" s="49"/>
      <c r="S62" s="148"/>
      <c r="T62" s="49"/>
      <c r="U62" s="148"/>
      <c r="V62" s="49"/>
      <c r="W62" s="148"/>
      <c r="X62" s="49"/>
      <c r="Y62" s="148"/>
      <c r="Z62" s="49"/>
      <c r="AA62" s="148"/>
      <c r="AB62" s="49"/>
      <c r="AC62" s="49"/>
      <c r="AD62" s="49"/>
    </row>
    <row r="63" spans="1:30" x14ac:dyDescent="0.2">
      <c r="A63" s="2"/>
      <c r="B63" s="48" t="s">
        <v>482</v>
      </c>
      <c r="C63" s="49"/>
      <c r="D63" s="148"/>
      <c r="E63" s="49"/>
      <c r="F63" s="148"/>
      <c r="G63" s="49"/>
      <c r="H63" s="148"/>
      <c r="I63" s="49"/>
      <c r="J63" s="148"/>
      <c r="K63" s="49"/>
      <c r="L63" s="148"/>
      <c r="M63" s="49"/>
      <c r="N63" s="148"/>
      <c r="O63" s="49"/>
      <c r="P63" s="148"/>
      <c r="Q63" s="49"/>
      <c r="R63" s="49"/>
      <c r="S63" s="148"/>
      <c r="T63" s="49"/>
      <c r="U63" s="148"/>
      <c r="V63" s="49"/>
      <c r="W63" s="148"/>
      <c r="X63" s="49"/>
      <c r="Y63" s="148"/>
      <c r="Z63" s="49"/>
      <c r="AA63" s="148">
        <v>0</v>
      </c>
      <c r="AB63" s="49">
        <v>0</v>
      </c>
      <c r="AC63" s="49">
        <v>0</v>
      </c>
      <c r="AD63" s="49">
        <v>0</v>
      </c>
    </row>
    <row r="64" spans="1:30" x14ac:dyDescent="0.2">
      <c r="A64" s="2"/>
      <c r="B64" s="160" t="s">
        <v>478</v>
      </c>
      <c r="C64" s="49">
        <f>SUM(D64:AD64)</f>
        <v>12733905</v>
      </c>
      <c r="D64" s="148">
        <v>11009039</v>
      </c>
      <c r="E64" s="49"/>
      <c r="F64" s="148"/>
      <c r="G64" s="49"/>
      <c r="H64" s="148"/>
      <c r="I64" s="49"/>
      <c r="J64" s="148"/>
      <c r="K64" s="49"/>
      <c r="L64" s="148"/>
      <c r="M64" s="49"/>
      <c r="N64" s="148"/>
      <c r="O64" s="49">
        <v>1346132</v>
      </c>
      <c r="P64" s="148"/>
      <c r="Q64" s="49"/>
      <c r="R64" s="49">
        <v>376772</v>
      </c>
      <c r="S64" s="148">
        <v>1962</v>
      </c>
      <c r="T64" s="49"/>
      <c r="U64" s="148"/>
      <c r="V64" s="49"/>
      <c r="W64" s="148"/>
      <c r="X64" s="49"/>
      <c r="Y64" s="148"/>
      <c r="Z64" s="49"/>
      <c r="AA64" s="148"/>
      <c r="AB64" s="49"/>
      <c r="AC64" s="49"/>
      <c r="AD64" s="49"/>
    </row>
    <row r="65" spans="1:30" x14ac:dyDescent="0.2">
      <c r="A65" s="2"/>
      <c r="B65" s="160" t="s">
        <v>490</v>
      </c>
      <c r="C65" s="49">
        <f>SUM(D65:AD65)</f>
        <v>472908</v>
      </c>
      <c r="D65" s="148">
        <v>472908</v>
      </c>
      <c r="E65" s="49"/>
      <c r="F65" s="148"/>
      <c r="G65" s="49"/>
      <c r="H65" s="148"/>
      <c r="I65" s="49"/>
      <c r="J65" s="148"/>
      <c r="K65" s="49"/>
      <c r="L65" s="148"/>
      <c r="M65" s="49"/>
      <c r="N65" s="148"/>
      <c r="O65" s="49"/>
      <c r="P65" s="148"/>
      <c r="Q65" s="49"/>
      <c r="R65" s="49"/>
      <c r="S65" s="148"/>
      <c r="T65" s="49"/>
      <c r="U65" s="148"/>
      <c r="V65" s="49"/>
      <c r="W65" s="148"/>
      <c r="X65" s="49"/>
      <c r="Y65" s="148"/>
      <c r="Z65" s="49"/>
      <c r="AA65" s="148"/>
      <c r="AB65" s="49"/>
      <c r="AC65" s="49"/>
      <c r="AD65" s="49"/>
    </row>
    <row r="66" spans="1:30" x14ac:dyDescent="0.2">
      <c r="A66" s="2"/>
      <c r="B66" s="160" t="s">
        <v>491</v>
      </c>
      <c r="C66" s="49">
        <f>SUM(D66:AD66)</f>
        <v>2719107</v>
      </c>
      <c r="D66" s="148">
        <v>2719107</v>
      </c>
      <c r="E66" s="49"/>
      <c r="F66" s="148"/>
      <c r="G66" s="49"/>
      <c r="H66" s="148"/>
      <c r="I66" s="49"/>
      <c r="J66" s="148"/>
      <c r="K66" s="49"/>
      <c r="L66" s="148"/>
      <c r="M66" s="49"/>
      <c r="N66" s="148"/>
      <c r="O66" s="49"/>
      <c r="P66" s="148"/>
      <c r="Q66" s="49"/>
      <c r="R66" s="49"/>
      <c r="S66" s="148"/>
      <c r="T66" s="49"/>
      <c r="U66" s="148"/>
      <c r="V66" s="49"/>
      <c r="W66" s="148"/>
      <c r="X66" s="49"/>
      <c r="Y66" s="148"/>
      <c r="Z66" s="49"/>
      <c r="AA66" s="148"/>
      <c r="AB66" s="49"/>
      <c r="AC66" s="49"/>
      <c r="AD66" s="49"/>
    </row>
    <row r="67" spans="1:30" x14ac:dyDescent="0.2">
      <c r="A67" s="2"/>
      <c r="B67" s="48" t="s">
        <v>479</v>
      </c>
      <c r="C67" s="49">
        <f t="shared" si="6"/>
        <v>8434155</v>
      </c>
      <c r="D67" s="148">
        <f>2014409+855060+233063+5278657+52966</f>
        <v>8434155</v>
      </c>
      <c r="E67" s="49"/>
      <c r="F67" s="148"/>
      <c r="G67" s="49"/>
      <c r="H67" s="148"/>
      <c r="I67" s="49"/>
      <c r="J67" s="148"/>
      <c r="K67" s="49"/>
      <c r="L67" s="148"/>
      <c r="M67" s="49"/>
      <c r="N67" s="148"/>
      <c r="O67" s="49"/>
      <c r="P67" s="148"/>
      <c r="Q67" s="49"/>
      <c r="R67" s="49"/>
      <c r="S67" s="148"/>
      <c r="T67" s="49"/>
      <c r="U67" s="148"/>
      <c r="V67" s="49"/>
      <c r="W67" s="148"/>
      <c r="X67" s="49"/>
      <c r="Y67" s="148"/>
      <c r="Z67" s="49"/>
      <c r="AA67" s="148"/>
      <c r="AB67" s="49"/>
      <c r="AC67" s="49"/>
      <c r="AD67" s="49"/>
    </row>
    <row r="68" spans="1:30" x14ac:dyDescent="0.2">
      <c r="A68" s="2" t="s">
        <v>97</v>
      </c>
      <c r="B68" s="106" t="s">
        <v>119</v>
      </c>
      <c r="C68" s="70">
        <f>SUM(D68:BZ68)</f>
        <v>486001348</v>
      </c>
      <c r="D68" s="240">
        <f>SUM(D55:D67)</f>
        <v>431243579</v>
      </c>
      <c r="E68" s="240">
        <v>0</v>
      </c>
      <c r="F68" s="240">
        <v>0</v>
      </c>
      <c r="G68" s="240">
        <v>0</v>
      </c>
      <c r="H68" s="240">
        <v>0</v>
      </c>
      <c r="I68" s="240">
        <v>1661</v>
      </c>
      <c r="J68" s="240">
        <v>265049</v>
      </c>
      <c r="K68" s="240">
        <v>225644</v>
      </c>
      <c r="L68" s="240">
        <v>18393976</v>
      </c>
      <c r="M68" s="240">
        <v>16879583</v>
      </c>
      <c r="N68" s="240">
        <f>N43</f>
        <v>0</v>
      </c>
      <c r="O68" s="240">
        <v>1346132</v>
      </c>
      <c r="P68" s="240">
        <f>P43</f>
        <v>0</v>
      </c>
      <c r="Q68" s="240">
        <v>2082874</v>
      </c>
      <c r="R68" s="240">
        <v>376772</v>
      </c>
      <c r="S68" s="240">
        <v>1962</v>
      </c>
      <c r="T68" s="240">
        <v>194385</v>
      </c>
      <c r="U68" s="240">
        <v>56182</v>
      </c>
      <c r="V68" s="240">
        <v>1417515</v>
      </c>
      <c r="W68" s="240">
        <v>274129</v>
      </c>
      <c r="X68" s="240">
        <v>7788520</v>
      </c>
      <c r="Y68" s="240">
        <v>47485</v>
      </c>
      <c r="Z68" s="240">
        <v>227165</v>
      </c>
      <c r="AA68" s="240">
        <v>426205</v>
      </c>
      <c r="AB68" s="240">
        <v>715874</v>
      </c>
      <c r="AC68" s="240">
        <v>892496</v>
      </c>
      <c r="AD68" s="240">
        <v>3144160</v>
      </c>
    </row>
    <row r="69" spans="1:30" x14ac:dyDescent="0.2">
      <c r="A69" s="2"/>
      <c r="B69" s="96"/>
      <c r="C69" s="70"/>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row>
    <row r="70" spans="1:30" ht="25.5" x14ac:dyDescent="0.2">
      <c r="A70" s="2" t="s">
        <v>155</v>
      </c>
      <c r="B70" s="48" t="s">
        <v>116</v>
      </c>
      <c r="C70" s="50" t="s">
        <v>11</v>
      </c>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row>
    <row r="71" spans="1:30" x14ac:dyDescent="0.2">
      <c r="A71" s="2"/>
      <c r="B71" s="96"/>
      <c r="C71" s="73"/>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1:30" x14ac:dyDescent="0.2">
      <c r="A72" s="2" t="s">
        <v>98</v>
      </c>
      <c r="B72" s="97" t="s">
        <v>37</v>
      </c>
      <c r="C72" s="88" t="s">
        <v>27</v>
      </c>
      <c r="D72" s="9"/>
      <c r="E72" s="9"/>
      <c r="F72" s="9"/>
      <c r="G72" s="9"/>
      <c r="H72" s="9"/>
      <c r="I72" s="9"/>
      <c r="J72" s="9"/>
      <c r="K72" s="9"/>
      <c r="L72" s="9"/>
      <c r="M72" s="9"/>
      <c r="N72" s="9"/>
      <c r="O72" s="9"/>
      <c r="P72" s="9"/>
      <c r="Q72" s="9"/>
      <c r="R72" s="9"/>
      <c r="S72" s="9"/>
      <c r="T72" s="9"/>
      <c r="U72" s="9"/>
      <c r="V72" s="9"/>
      <c r="W72" s="9"/>
      <c r="X72" s="9"/>
      <c r="Y72" s="9"/>
      <c r="Z72" s="9"/>
      <c r="AA72" s="9"/>
      <c r="AB72" s="9"/>
      <c r="AC72" s="9"/>
      <c r="AD72" s="9"/>
    </row>
    <row r="73" spans="1:30" x14ac:dyDescent="0.2">
      <c r="A73" s="2"/>
      <c r="B73" s="160" t="s">
        <v>2165</v>
      </c>
      <c r="C73" s="53">
        <f>SUM(D73:BZ73)</f>
        <v>-17071</v>
      </c>
      <c r="D73" s="149">
        <v>-17071</v>
      </c>
      <c r="E73" s="50">
        <v>0</v>
      </c>
      <c r="F73" s="149">
        <v>0</v>
      </c>
      <c r="G73" s="50">
        <v>0</v>
      </c>
      <c r="H73" s="149">
        <v>0</v>
      </c>
      <c r="I73" s="50">
        <v>0</v>
      </c>
      <c r="J73" s="149">
        <v>0</v>
      </c>
      <c r="K73" s="50">
        <v>0</v>
      </c>
      <c r="L73" s="149">
        <v>0</v>
      </c>
      <c r="M73" s="50">
        <v>0</v>
      </c>
      <c r="N73" s="149">
        <v>0</v>
      </c>
      <c r="O73" s="50">
        <v>0</v>
      </c>
      <c r="P73" s="149">
        <v>0</v>
      </c>
      <c r="Q73" s="50">
        <v>0</v>
      </c>
      <c r="R73" s="50">
        <v>0</v>
      </c>
      <c r="S73" s="149">
        <v>0</v>
      </c>
      <c r="T73" s="50">
        <v>0</v>
      </c>
      <c r="U73" s="149">
        <v>0</v>
      </c>
      <c r="V73" s="50">
        <v>0</v>
      </c>
      <c r="W73" s="149">
        <v>0</v>
      </c>
      <c r="X73" s="50">
        <v>0</v>
      </c>
      <c r="Y73" s="149">
        <v>0</v>
      </c>
      <c r="Z73" s="50">
        <v>0</v>
      </c>
      <c r="AA73" s="149">
        <v>0</v>
      </c>
      <c r="AB73" s="50">
        <v>0</v>
      </c>
      <c r="AC73" s="50">
        <v>0</v>
      </c>
      <c r="AD73" s="50">
        <v>0</v>
      </c>
    </row>
    <row r="74" spans="1:30" ht="13.5" thickBot="1" x14ac:dyDescent="0.25">
      <c r="A74" s="2" t="s">
        <v>99</v>
      </c>
      <c r="B74" s="102" t="s">
        <v>162</v>
      </c>
      <c r="C74" s="63">
        <f>SUM(D74:BZ74)</f>
        <v>-17071</v>
      </c>
      <c r="D74" s="56">
        <v>-17071</v>
      </c>
      <c r="E74" s="56">
        <v>0</v>
      </c>
      <c r="F74" s="56">
        <v>0</v>
      </c>
      <c r="G74" s="56">
        <v>0</v>
      </c>
      <c r="H74" s="56">
        <v>0</v>
      </c>
      <c r="I74" s="56">
        <v>0</v>
      </c>
      <c r="J74" s="56">
        <v>0</v>
      </c>
      <c r="K74" s="56">
        <v>0</v>
      </c>
      <c r="L74" s="56">
        <v>0</v>
      </c>
      <c r="M74" s="56">
        <v>0</v>
      </c>
      <c r="N74" s="56">
        <v>0</v>
      </c>
      <c r="O74" s="56">
        <v>0</v>
      </c>
      <c r="P74" s="56">
        <v>0</v>
      </c>
      <c r="Q74" s="56">
        <v>0</v>
      </c>
      <c r="R74" s="56">
        <v>0</v>
      </c>
      <c r="S74" s="56">
        <v>0</v>
      </c>
      <c r="T74" s="56">
        <v>0</v>
      </c>
      <c r="U74" s="56">
        <v>0</v>
      </c>
      <c r="V74" s="56">
        <v>0</v>
      </c>
      <c r="W74" s="56">
        <v>0</v>
      </c>
      <c r="X74" s="56">
        <v>0</v>
      </c>
      <c r="Y74" s="56">
        <v>0</v>
      </c>
      <c r="Z74" s="56">
        <v>0</v>
      </c>
      <c r="AA74" s="56">
        <v>0</v>
      </c>
      <c r="AB74" s="56">
        <v>0</v>
      </c>
      <c r="AC74" s="56">
        <v>0</v>
      </c>
      <c r="AD74" s="56">
        <v>0</v>
      </c>
    </row>
    <row r="75" spans="1:30" x14ac:dyDescent="0.2">
      <c r="A75" s="2"/>
      <c r="B75" s="46"/>
      <c r="C75" s="53"/>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row>
    <row r="76" spans="1:30" ht="16.5" thickBot="1" x14ac:dyDescent="0.25">
      <c r="A76" s="47"/>
      <c r="B76" s="100" t="s">
        <v>127</v>
      </c>
      <c r="C76" s="7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row>
    <row r="77" spans="1:30" s="18" customFormat="1" x14ac:dyDescent="0.2">
      <c r="A77" s="47"/>
      <c r="B77" s="98" t="s">
        <v>72</v>
      </c>
      <c r="C77" s="85" t="s">
        <v>27</v>
      </c>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row>
    <row r="78" spans="1:30" ht="38.25" x14ac:dyDescent="0.2">
      <c r="A78" s="47" t="s">
        <v>100</v>
      </c>
      <c r="B78" s="54" t="s">
        <v>114</v>
      </c>
      <c r="C78" s="41" t="str">
        <f t="shared" ref="C78:AD78" si="7">C10</f>
        <v>N/A</v>
      </c>
      <c r="D78" s="155" t="str">
        <f t="shared" si="7"/>
        <v>General Fund</v>
      </c>
      <c r="E78" s="67" t="str">
        <f t="shared" si="7"/>
        <v>General Fund</v>
      </c>
      <c r="F78" s="155" t="str">
        <f t="shared" si="7"/>
        <v>Operating Revenue</v>
      </c>
      <c r="G78" s="67" t="str">
        <f t="shared" si="7"/>
        <v>Indirect Cost Retained</v>
      </c>
      <c r="H78" s="155" t="str">
        <f t="shared" si="7"/>
        <v>Agency Service Fund</v>
      </c>
      <c r="I78" s="67" t="str">
        <f t="shared" si="7"/>
        <v>Donations</v>
      </c>
      <c r="J78" s="155" t="str">
        <f t="shared" si="7"/>
        <v>Maintenance Repairs Insurance</v>
      </c>
      <c r="K78" s="67" t="str">
        <f t="shared" si="7"/>
        <v>Motor Pool - Internal Service Fund</v>
      </c>
      <c r="L78" s="155" t="str">
        <f t="shared" si="7"/>
        <v>Prison Industries</v>
      </c>
      <c r="M78" s="67" t="str">
        <f t="shared" si="7"/>
        <v>Canteen Operations</v>
      </c>
      <c r="N78" s="155" t="str">
        <f t="shared" si="7"/>
        <v>Evidence Holding</v>
      </c>
      <c r="O78" s="67" t="str">
        <f t="shared" si="7"/>
        <v>Law Enforcement Surcharge</v>
      </c>
      <c r="P78" s="155" t="str">
        <f t="shared" si="7"/>
        <v>Income Tax Refunds</v>
      </c>
      <c r="Q78" s="67" t="str">
        <f t="shared" si="7"/>
        <v>PUSD - EFA</v>
      </c>
      <c r="R78" s="67" t="str">
        <f t="shared" si="7"/>
        <v>Recycling Program</v>
      </c>
      <c r="S78" s="155" t="str">
        <f t="shared" si="7"/>
        <v>Purchase Card Incentive</v>
      </c>
      <c r="T78" s="67" t="str">
        <f t="shared" si="7"/>
        <v>Cell Phone Interdiction</v>
      </c>
      <c r="U78" s="155" t="str">
        <f t="shared" si="7"/>
        <v>Social Security Contract</v>
      </c>
      <c r="V78" s="67" t="str">
        <f t="shared" si="7"/>
        <v>Omnibus Criminal Act</v>
      </c>
      <c r="W78" s="155" t="str">
        <f t="shared" si="7"/>
        <v>Sale of Assets</v>
      </c>
      <c r="X78" s="67" t="str">
        <f t="shared" si="7"/>
        <v>Farm Proceeds</v>
      </c>
      <c r="Y78" s="155" t="str">
        <f t="shared" si="7"/>
        <v>Horticulture Special Fund</v>
      </c>
      <c r="Z78" s="67" t="str">
        <f t="shared" si="7"/>
        <v>Palmetto Pride</v>
      </c>
      <c r="AA78" s="155" t="str">
        <f t="shared" si="7"/>
        <v>Victim Restitution</v>
      </c>
      <c r="AB78" s="67" t="str">
        <f t="shared" si="7"/>
        <v>Victim Assistance 24-3-40</v>
      </c>
      <c r="AC78" s="67" t="str">
        <f t="shared" si="7"/>
        <v>PUSD - Education Improvement Act</v>
      </c>
      <c r="AD78" s="67" t="str">
        <f t="shared" si="7"/>
        <v>Federal Grants</v>
      </c>
    </row>
    <row r="79" spans="1:30" x14ac:dyDescent="0.2">
      <c r="A79" s="2" t="s">
        <v>101</v>
      </c>
      <c r="B79" s="48" t="s">
        <v>24</v>
      </c>
      <c r="C79" s="41" t="str">
        <f t="shared" ref="C79:AD79" si="8">C11</f>
        <v>N/A</v>
      </c>
      <c r="D79" s="155" t="str">
        <f t="shared" si="8"/>
        <v>Recurring</v>
      </c>
      <c r="E79" s="67" t="str">
        <f t="shared" si="8"/>
        <v>One-Time</v>
      </c>
      <c r="F79" s="155" t="str">
        <f t="shared" si="8"/>
        <v>Recurring</v>
      </c>
      <c r="G79" s="67" t="str">
        <f t="shared" si="8"/>
        <v>Recurring</v>
      </c>
      <c r="H79" s="155" t="str">
        <f t="shared" si="8"/>
        <v>Recurring</v>
      </c>
      <c r="I79" s="67" t="str">
        <f t="shared" si="8"/>
        <v>Recurring</v>
      </c>
      <c r="J79" s="155" t="str">
        <f t="shared" si="8"/>
        <v>Recurring</v>
      </c>
      <c r="K79" s="67" t="str">
        <f t="shared" si="8"/>
        <v>Recurring</v>
      </c>
      <c r="L79" s="155" t="str">
        <f t="shared" si="8"/>
        <v>Recurring</v>
      </c>
      <c r="M79" s="67" t="str">
        <f t="shared" si="8"/>
        <v>Recurring</v>
      </c>
      <c r="N79" s="155" t="str">
        <f t="shared" si="8"/>
        <v>Recurring</v>
      </c>
      <c r="O79" s="67" t="str">
        <f t="shared" si="8"/>
        <v>Recurring</v>
      </c>
      <c r="P79" s="155" t="str">
        <f t="shared" si="8"/>
        <v>Recurring</v>
      </c>
      <c r="Q79" s="67" t="str">
        <f t="shared" si="8"/>
        <v>Recurring</v>
      </c>
      <c r="R79" s="67" t="str">
        <f t="shared" si="8"/>
        <v>Recurring</v>
      </c>
      <c r="S79" s="155" t="str">
        <f t="shared" si="8"/>
        <v>Recurring</v>
      </c>
      <c r="T79" s="67" t="str">
        <f t="shared" si="8"/>
        <v>Recurring</v>
      </c>
      <c r="U79" s="155" t="str">
        <f t="shared" si="8"/>
        <v>Recurring</v>
      </c>
      <c r="V79" s="67" t="str">
        <f t="shared" si="8"/>
        <v>Recurring</v>
      </c>
      <c r="W79" s="155" t="str">
        <f t="shared" si="8"/>
        <v>Recurring</v>
      </c>
      <c r="X79" s="67" t="str">
        <f t="shared" si="8"/>
        <v>Recurring</v>
      </c>
      <c r="Y79" s="155" t="str">
        <f t="shared" si="8"/>
        <v>Recurring</v>
      </c>
      <c r="Z79" s="67" t="str">
        <f t="shared" si="8"/>
        <v>Recurring</v>
      </c>
      <c r="AA79" s="155" t="str">
        <f t="shared" si="8"/>
        <v>Recurring</v>
      </c>
      <c r="AB79" s="67" t="str">
        <f t="shared" si="8"/>
        <v>Recurring</v>
      </c>
      <c r="AC79" s="67" t="str">
        <f t="shared" si="8"/>
        <v>Recurring</v>
      </c>
      <c r="AD79" s="67" t="str">
        <f t="shared" si="8"/>
        <v>Recurring</v>
      </c>
    </row>
    <row r="80" spans="1:30" x14ac:dyDescent="0.2">
      <c r="A80" s="2" t="s">
        <v>102</v>
      </c>
      <c r="B80" s="48" t="s">
        <v>38</v>
      </c>
      <c r="C80" s="41" t="str">
        <f t="shared" ref="C80:AD80" si="9">C12</f>
        <v>N/A</v>
      </c>
      <c r="D80" s="155" t="str">
        <f t="shared" si="9"/>
        <v>State</v>
      </c>
      <c r="E80" s="67" t="str">
        <f t="shared" si="9"/>
        <v>State</v>
      </c>
      <c r="F80" s="155" t="str">
        <f t="shared" si="9"/>
        <v>Other</v>
      </c>
      <c r="G80" s="67" t="str">
        <f t="shared" si="9"/>
        <v>Other</v>
      </c>
      <c r="H80" s="155" t="str">
        <f t="shared" si="9"/>
        <v>Other</v>
      </c>
      <c r="I80" s="67" t="str">
        <f t="shared" si="9"/>
        <v>Other</v>
      </c>
      <c r="J80" s="155" t="str">
        <f t="shared" si="9"/>
        <v>Other</v>
      </c>
      <c r="K80" s="67" t="str">
        <f t="shared" si="9"/>
        <v>Other</v>
      </c>
      <c r="L80" s="155" t="str">
        <f t="shared" si="9"/>
        <v>Other</v>
      </c>
      <c r="M80" s="67" t="str">
        <f t="shared" si="9"/>
        <v>Other</v>
      </c>
      <c r="N80" s="155" t="str">
        <f t="shared" si="9"/>
        <v>Other</v>
      </c>
      <c r="O80" s="67" t="str">
        <f t="shared" si="9"/>
        <v>Other</v>
      </c>
      <c r="P80" s="155" t="str">
        <f t="shared" si="9"/>
        <v>Other</v>
      </c>
      <c r="Q80" s="67" t="str">
        <f t="shared" si="9"/>
        <v>Other</v>
      </c>
      <c r="R80" s="67" t="str">
        <f t="shared" si="9"/>
        <v>Other</v>
      </c>
      <c r="S80" s="155" t="str">
        <f t="shared" si="9"/>
        <v>Other</v>
      </c>
      <c r="T80" s="67" t="str">
        <f t="shared" si="9"/>
        <v>Other</v>
      </c>
      <c r="U80" s="155" t="str">
        <f t="shared" si="9"/>
        <v>Other</v>
      </c>
      <c r="V80" s="67" t="str">
        <f t="shared" si="9"/>
        <v>Other</v>
      </c>
      <c r="W80" s="155" t="str">
        <f t="shared" si="9"/>
        <v>Other</v>
      </c>
      <c r="X80" s="67" t="str">
        <f t="shared" si="9"/>
        <v>Other</v>
      </c>
      <c r="Y80" s="155" t="str">
        <f t="shared" si="9"/>
        <v>Other</v>
      </c>
      <c r="Z80" s="67" t="str">
        <f t="shared" si="9"/>
        <v>Other</v>
      </c>
      <c r="AA80" s="155" t="str">
        <f t="shared" si="9"/>
        <v>Other</v>
      </c>
      <c r="AB80" s="67" t="str">
        <f t="shared" si="9"/>
        <v>Other</v>
      </c>
      <c r="AC80" s="67" t="str">
        <f t="shared" si="9"/>
        <v>Other</v>
      </c>
      <c r="AD80" s="67" t="str">
        <f t="shared" si="9"/>
        <v>Federal</v>
      </c>
    </row>
    <row r="81" spans="1:30" ht="38.25" x14ac:dyDescent="0.2">
      <c r="A81" s="47" t="s">
        <v>103</v>
      </c>
      <c r="B81" s="48" t="s">
        <v>33</v>
      </c>
      <c r="C81" s="41" t="str">
        <f t="shared" ref="C81:AD81" si="10">C32</f>
        <v>N/A</v>
      </c>
      <c r="D81" s="157" t="str">
        <f t="shared" si="10"/>
        <v>State General Fund</v>
      </c>
      <c r="E81" s="55" t="str">
        <f t="shared" si="10"/>
        <v>State General Fund</v>
      </c>
      <c r="F81" s="157" t="str">
        <f t="shared" si="10"/>
        <v>Operating Revenue</v>
      </c>
      <c r="G81" s="55" t="str">
        <f t="shared" si="10"/>
        <v>Indirect Cost Retained</v>
      </c>
      <c r="H81" s="157" t="str">
        <f t="shared" si="10"/>
        <v>Agency Service Fund</v>
      </c>
      <c r="I81" s="55" t="str">
        <f t="shared" si="10"/>
        <v>Donations</v>
      </c>
      <c r="J81" s="157" t="str">
        <f t="shared" si="10"/>
        <v>Maintenance Repairs Insurance</v>
      </c>
      <c r="K81" s="55" t="str">
        <f t="shared" si="10"/>
        <v>Motor Pool - Internal Service Fund</v>
      </c>
      <c r="L81" s="157" t="str">
        <f t="shared" si="10"/>
        <v>Prison Industries</v>
      </c>
      <c r="M81" s="55" t="str">
        <f t="shared" si="10"/>
        <v>Canteen Operations</v>
      </c>
      <c r="N81" s="157" t="str">
        <f t="shared" si="10"/>
        <v>Evidence Holding</v>
      </c>
      <c r="O81" s="55" t="str">
        <f t="shared" si="10"/>
        <v>Law Enforcement Surcharge</v>
      </c>
      <c r="P81" s="157" t="str">
        <f t="shared" si="10"/>
        <v>Income Tax Refunds</v>
      </c>
      <c r="Q81" s="55" t="str">
        <f t="shared" si="10"/>
        <v>Palmetto School District One</v>
      </c>
      <c r="R81" s="55" t="str">
        <f t="shared" si="10"/>
        <v>Recycling Program</v>
      </c>
      <c r="S81" s="157" t="str">
        <f t="shared" si="10"/>
        <v>Purchase Card Incentive</v>
      </c>
      <c r="T81" s="55" t="str">
        <f t="shared" si="10"/>
        <v>Cell Phone Interdiction</v>
      </c>
      <c r="U81" s="157" t="str">
        <f t="shared" si="10"/>
        <v>Social Security Contract</v>
      </c>
      <c r="V81" s="55" t="str">
        <f t="shared" si="10"/>
        <v>Omnibus Criminal Act</v>
      </c>
      <c r="W81" s="157" t="str">
        <f t="shared" si="10"/>
        <v>Sale of Assets</v>
      </c>
      <c r="X81" s="55" t="str">
        <f t="shared" si="10"/>
        <v>Farm Proceeds</v>
      </c>
      <c r="Y81" s="157" t="str">
        <f t="shared" si="10"/>
        <v>Horticulture Special Fund</v>
      </c>
      <c r="Z81" s="55" t="str">
        <f t="shared" si="10"/>
        <v>Palmetto Pride</v>
      </c>
      <c r="AA81" s="157" t="str">
        <f t="shared" si="10"/>
        <v>Victim Restitution Program</v>
      </c>
      <c r="AB81" s="55" t="str">
        <f t="shared" si="10"/>
        <v>Victim Assistance 24-3-40</v>
      </c>
      <c r="AC81" s="55" t="str">
        <f t="shared" si="10"/>
        <v>PUSD - Education Improvement Act</v>
      </c>
      <c r="AD81" s="55" t="str">
        <f t="shared" si="10"/>
        <v>Federal Grants</v>
      </c>
    </row>
    <row r="82" spans="1:30" x14ac:dyDescent="0.2">
      <c r="A82" s="2" t="s">
        <v>104</v>
      </c>
      <c r="B82" s="48" t="str">
        <f t="shared" ref="B82:AD82" si="11">B40</f>
        <v xml:space="preserve">Total allowed to spend by END of 2017-18  </v>
      </c>
      <c r="C82" s="238">
        <f t="shared" si="11"/>
        <v>520384002</v>
      </c>
      <c r="D82" s="148">
        <f t="shared" si="11"/>
        <v>454547792</v>
      </c>
      <c r="E82" s="49">
        <f t="shared" si="11"/>
        <v>0</v>
      </c>
      <c r="F82" s="148">
        <f t="shared" si="11"/>
        <v>0</v>
      </c>
      <c r="G82" s="49">
        <f t="shared" si="11"/>
        <v>0</v>
      </c>
      <c r="H82" s="148">
        <f t="shared" si="11"/>
        <v>0</v>
      </c>
      <c r="I82" s="49">
        <f t="shared" si="11"/>
        <v>0</v>
      </c>
      <c r="J82" s="148">
        <f t="shared" si="11"/>
        <v>650000</v>
      </c>
      <c r="K82" s="49">
        <f t="shared" si="11"/>
        <v>300000</v>
      </c>
      <c r="L82" s="148">
        <f t="shared" si="11"/>
        <v>23000000</v>
      </c>
      <c r="M82" s="49">
        <f t="shared" si="11"/>
        <v>16700000</v>
      </c>
      <c r="N82" s="148">
        <f t="shared" si="11"/>
        <v>0</v>
      </c>
      <c r="O82" s="49">
        <f t="shared" si="11"/>
        <v>3400000</v>
      </c>
      <c r="P82" s="148">
        <f t="shared" si="11"/>
        <v>0</v>
      </c>
      <c r="Q82" s="49">
        <f t="shared" si="11"/>
        <v>3914858</v>
      </c>
      <c r="R82" s="49">
        <f t="shared" si="11"/>
        <v>300000</v>
      </c>
      <c r="S82" s="148">
        <f t="shared" si="11"/>
        <v>25000</v>
      </c>
      <c r="T82" s="49">
        <f t="shared" si="11"/>
        <v>2122000</v>
      </c>
      <c r="U82" s="148">
        <f t="shared" si="11"/>
        <v>185000</v>
      </c>
      <c r="V82" s="49">
        <f t="shared" si="11"/>
        <v>0</v>
      </c>
      <c r="W82" s="148">
        <f t="shared" si="11"/>
        <v>20000</v>
      </c>
      <c r="X82" s="49">
        <f t="shared" si="11"/>
        <v>9099875</v>
      </c>
      <c r="Y82" s="148">
        <f t="shared" si="11"/>
        <v>25000</v>
      </c>
      <c r="Z82" s="49">
        <f t="shared" si="11"/>
        <v>160000</v>
      </c>
      <c r="AA82" s="148">
        <f t="shared" si="11"/>
        <v>585000</v>
      </c>
      <c r="AB82" s="49">
        <f t="shared" si="11"/>
        <v>1000000</v>
      </c>
      <c r="AC82" s="49">
        <f t="shared" si="11"/>
        <v>722477</v>
      </c>
      <c r="AD82" s="49">
        <f t="shared" si="11"/>
        <v>3627000</v>
      </c>
    </row>
    <row r="83" spans="1:30" x14ac:dyDescent="0.2">
      <c r="A83" s="2" t="s">
        <v>105</v>
      </c>
      <c r="B83" s="48" t="s">
        <v>36</v>
      </c>
      <c r="C83" s="238">
        <f>C68</f>
        <v>486001348</v>
      </c>
      <c r="D83" s="148">
        <f>D68</f>
        <v>431243579</v>
      </c>
      <c r="E83" s="49">
        <f>E68</f>
        <v>0</v>
      </c>
      <c r="F83" s="148">
        <f t="shared" ref="F83:AD83" si="12">F68</f>
        <v>0</v>
      </c>
      <c r="G83" s="49">
        <f t="shared" si="12"/>
        <v>0</v>
      </c>
      <c r="H83" s="148">
        <f t="shared" si="12"/>
        <v>0</v>
      </c>
      <c r="I83" s="49">
        <f t="shared" si="12"/>
        <v>1661</v>
      </c>
      <c r="J83" s="148">
        <f t="shared" si="12"/>
        <v>265049</v>
      </c>
      <c r="K83" s="49">
        <f t="shared" si="12"/>
        <v>225644</v>
      </c>
      <c r="L83" s="148">
        <f t="shared" si="12"/>
        <v>18393976</v>
      </c>
      <c r="M83" s="49">
        <f t="shared" si="12"/>
        <v>16879583</v>
      </c>
      <c r="N83" s="148">
        <f t="shared" si="12"/>
        <v>0</v>
      </c>
      <c r="O83" s="49">
        <f t="shared" si="12"/>
        <v>1346132</v>
      </c>
      <c r="P83" s="148">
        <f t="shared" si="12"/>
        <v>0</v>
      </c>
      <c r="Q83" s="49">
        <f t="shared" si="12"/>
        <v>2082874</v>
      </c>
      <c r="R83" s="49">
        <f t="shared" si="12"/>
        <v>376772</v>
      </c>
      <c r="S83" s="148">
        <f t="shared" si="12"/>
        <v>1962</v>
      </c>
      <c r="T83" s="49">
        <f t="shared" si="12"/>
        <v>194385</v>
      </c>
      <c r="U83" s="148">
        <f t="shared" si="12"/>
        <v>56182</v>
      </c>
      <c r="V83" s="49">
        <f t="shared" si="12"/>
        <v>1417515</v>
      </c>
      <c r="W83" s="148">
        <f t="shared" si="12"/>
        <v>274129</v>
      </c>
      <c r="X83" s="49">
        <f t="shared" si="12"/>
        <v>7788520</v>
      </c>
      <c r="Y83" s="148">
        <f t="shared" si="12"/>
        <v>47485</v>
      </c>
      <c r="Z83" s="49">
        <f t="shared" si="12"/>
        <v>227165</v>
      </c>
      <c r="AA83" s="148">
        <f t="shared" si="12"/>
        <v>426205</v>
      </c>
      <c r="AB83" s="49">
        <f t="shared" si="12"/>
        <v>715874</v>
      </c>
      <c r="AC83" s="49">
        <f t="shared" si="12"/>
        <v>892496</v>
      </c>
      <c r="AD83" s="49">
        <f t="shared" si="12"/>
        <v>3144160</v>
      </c>
    </row>
    <row r="84" spans="1:30" s="3" customFormat="1" x14ac:dyDescent="0.2">
      <c r="A84" s="2" t="s">
        <v>106</v>
      </c>
      <c r="B84" s="48" t="s">
        <v>117</v>
      </c>
      <c r="C84" s="104">
        <f>C74</f>
        <v>-17071</v>
      </c>
      <c r="D84" s="151">
        <v>-17071</v>
      </c>
      <c r="E84" s="51">
        <f t="shared" ref="E84:AD84" si="13">E74</f>
        <v>0</v>
      </c>
      <c r="F84" s="151">
        <f t="shared" si="13"/>
        <v>0</v>
      </c>
      <c r="G84" s="51">
        <f t="shared" si="13"/>
        <v>0</v>
      </c>
      <c r="H84" s="151">
        <f t="shared" si="13"/>
        <v>0</v>
      </c>
      <c r="I84" s="51">
        <f t="shared" si="13"/>
        <v>0</v>
      </c>
      <c r="J84" s="151">
        <f t="shared" si="13"/>
        <v>0</v>
      </c>
      <c r="K84" s="51">
        <f t="shared" si="13"/>
        <v>0</v>
      </c>
      <c r="L84" s="151">
        <f t="shared" si="13"/>
        <v>0</v>
      </c>
      <c r="M84" s="51">
        <f t="shared" si="13"/>
        <v>0</v>
      </c>
      <c r="N84" s="151">
        <f t="shared" si="13"/>
        <v>0</v>
      </c>
      <c r="O84" s="51">
        <f t="shared" si="13"/>
        <v>0</v>
      </c>
      <c r="P84" s="151">
        <f t="shared" si="13"/>
        <v>0</v>
      </c>
      <c r="Q84" s="51">
        <f t="shared" si="13"/>
        <v>0</v>
      </c>
      <c r="R84" s="51">
        <f t="shared" si="13"/>
        <v>0</v>
      </c>
      <c r="S84" s="151">
        <f t="shared" si="13"/>
        <v>0</v>
      </c>
      <c r="T84" s="51">
        <f t="shared" si="13"/>
        <v>0</v>
      </c>
      <c r="U84" s="151">
        <f t="shared" si="13"/>
        <v>0</v>
      </c>
      <c r="V84" s="51">
        <f t="shared" si="13"/>
        <v>0</v>
      </c>
      <c r="W84" s="151">
        <f t="shared" si="13"/>
        <v>0</v>
      </c>
      <c r="X84" s="51">
        <f t="shared" si="13"/>
        <v>0</v>
      </c>
      <c r="Y84" s="151">
        <f t="shared" si="13"/>
        <v>0</v>
      </c>
      <c r="Z84" s="51">
        <f t="shared" si="13"/>
        <v>0</v>
      </c>
      <c r="AA84" s="151">
        <f t="shared" si="13"/>
        <v>0</v>
      </c>
      <c r="AB84" s="51">
        <f t="shared" si="13"/>
        <v>0</v>
      </c>
      <c r="AC84" s="51">
        <f t="shared" si="13"/>
        <v>0</v>
      </c>
      <c r="AD84" s="51">
        <f t="shared" si="13"/>
        <v>0</v>
      </c>
    </row>
    <row r="85" spans="1:30" ht="13.5" thickBot="1" x14ac:dyDescent="0.25">
      <c r="A85" s="2" t="s">
        <v>107</v>
      </c>
      <c r="B85" s="39" t="s">
        <v>225</v>
      </c>
      <c r="C85" s="60">
        <f>SUM(D85:BZ85)</f>
        <v>34399725</v>
      </c>
      <c r="D85" s="56">
        <f>D82-D83-D84</f>
        <v>23321284</v>
      </c>
      <c r="E85" s="56">
        <f t="shared" ref="E85:AD85" si="14">E82-E83-E84</f>
        <v>0</v>
      </c>
      <c r="F85" s="56">
        <f t="shared" si="14"/>
        <v>0</v>
      </c>
      <c r="G85" s="56">
        <f t="shared" si="14"/>
        <v>0</v>
      </c>
      <c r="H85" s="56">
        <f t="shared" si="14"/>
        <v>0</v>
      </c>
      <c r="I85" s="56">
        <f t="shared" si="14"/>
        <v>-1661</v>
      </c>
      <c r="J85" s="56">
        <f t="shared" si="14"/>
        <v>384951</v>
      </c>
      <c r="K85" s="56">
        <f t="shared" si="14"/>
        <v>74356</v>
      </c>
      <c r="L85" s="56">
        <f t="shared" si="14"/>
        <v>4606024</v>
      </c>
      <c r="M85" s="56">
        <f t="shared" si="14"/>
        <v>-179583</v>
      </c>
      <c r="N85" s="56">
        <f t="shared" si="14"/>
        <v>0</v>
      </c>
      <c r="O85" s="56">
        <f t="shared" si="14"/>
        <v>2053868</v>
      </c>
      <c r="P85" s="56">
        <f t="shared" si="14"/>
        <v>0</v>
      </c>
      <c r="Q85" s="56">
        <f t="shared" si="14"/>
        <v>1831984</v>
      </c>
      <c r="R85" s="56">
        <f t="shared" si="14"/>
        <v>-76772</v>
      </c>
      <c r="S85" s="56">
        <f t="shared" si="14"/>
        <v>23038</v>
      </c>
      <c r="T85" s="56">
        <f t="shared" si="14"/>
        <v>1927615</v>
      </c>
      <c r="U85" s="56">
        <f t="shared" si="14"/>
        <v>128818</v>
      </c>
      <c r="V85" s="56">
        <f t="shared" si="14"/>
        <v>-1417515</v>
      </c>
      <c r="W85" s="56">
        <f t="shared" si="14"/>
        <v>-254129</v>
      </c>
      <c r="X85" s="56">
        <f t="shared" si="14"/>
        <v>1311355</v>
      </c>
      <c r="Y85" s="56">
        <f t="shared" si="14"/>
        <v>-22485</v>
      </c>
      <c r="Z85" s="56">
        <f t="shared" si="14"/>
        <v>-67165</v>
      </c>
      <c r="AA85" s="56">
        <f t="shared" si="14"/>
        <v>158795</v>
      </c>
      <c r="AB85" s="56">
        <f t="shared" si="14"/>
        <v>284126</v>
      </c>
      <c r="AC85" s="56">
        <f t="shared" si="14"/>
        <v>-170019</v>
      </c>
      <c r="AD85" s="56">
        <f t="shared" si="14"/>
        <v>482840</v>
      </c>
    </row>
    <row r="86" spans="1:30" s="3" customFormat="1" x14ac:dyDescent="0.2">
      <c r="A86" s="2"/>
      <c r="B86" s="44"/>
      <c r="C86" s="71"/>
      <c r="D86" s="9"/>
      <c r="E86" s="9"/>
      <c r="F86" s="9"/>
      <c r="G86" s="9"/>
      <c r="H86" s="9"/>
      <c r="I86" s="9"/>
      <c r="J86" s="9"/>
      <c r="K86" s="9"/>
      <c r="L86" s="9"/>
      <c r="M86" s="9"/>
      <c r="N86" s="9"/>
      <c r="O86" s="9"/>
      <c r="P86" s="9"/>
      <c r="Q86" s="9"/>
      <c r="R86" s="9"/>
      <c r="S86" s="9"/>
      <c r="T86" s="9"/>
      <c r="U86" s="9"/>
      <c r="V86" s="9"/>
      <c r="W86" s="9"/>
      <c r="X86" s="9"/>
      <c r="Y86" s="9"/>
      <c r="Z86" s="9"/>
      <c r="AA86" s="9"/>
      <c r="AB86" s="9"/>
      <c r="AC86" s="9"/>
      <c r="AD86" s="9"/>
    </row>
    <row r="87" spans="1:30" ht="15.75" x14ac:dyDescent="0.2">
      <c r="A87" s="159"/>
      <c r="B87" s="38" t="s">
        <v>226</v>
      </c>
      <c r="C87" s="78"/>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s="18" customFormat="1" ht="15.75" x14ac:dyDescent="0.2">
      <c r="A88" s="66"/>
      <c r="B88" s="82"/>
      <c r="C88" s="75"/>
      <c r="D88" s="76"/>
      <c r="E88" s="300"/>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row>
    <row r="89" spans="1:30" ht="16.5" thickBot="1" x14ac:dyDescent="0.25">
      <c r="A89" s="66" t="s">
        <v>26</v>
      </c>
      <c r="B89" s="83" t="s">
        <v>227</v>
      </c>
      <c r="C89" s="75"/>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row>
    <row r="90" spans="1:30" x14ac:dyDescent="0.2">
      <c r="A90" s="47"/>
      <c r="B90" s="84" t="s">
        <v>152</v>
      </c>
      <c r="C90" s="85" t="s">
        <v>27</v>
      </c>
      <c r="D90" s="146" t="s">
        <v>121</v>
      </c>
      <c r="E90" s="108" t="s">
        <v>122</v>
      </c>
      <c r="F90" s="146" t="s">
        <v>123</v>
      </c>
      <c r="G90" s="108" t="s">
        <v>124</v>
      </c>
      <c r="H90" s="146" t="s">
        <v>123</v>
      </c>
      <c r="I90" s="108" t="s">
        <v>124</v>
      </c>
      <c r="J90" s="146" t="s">
        <v>123</v>
      </c>
      <c r="K90" s="108" t="s">
        <v>123</v>
      </c>
      <c r="L90" s="146" t="s">
        <v>124</v>
      </c>
      <c r="M90" s="108" t="s">
        <v>123</v>
      </c>
      <c r="N90" s="146" t="s">
        <v>124</v>
      </c>
      <c r="O90" s="108" t="s">
        <v>123</v>
      </c>
      <c r="P90" s="146" t="s">
        <v>124</v>
      </c>
      <c r="Q90" s="108" t="s">
        <v>123</v>
      </c>
      <c r="R90" s="108" t="s">
        <v>123</v>
      </c>
      <c r="S90" s="146" t="s">
        <v>124</v>
      </c>
      <c r="T90" s="108" t="s">
        <v>123</v>
      </c>
      <c r="U90" s="146" t="s">
        <v>124</v>
      </c>
      <c r="V90" s="108" t="s">
        <v>123</v>
      </c>
      <c r="W90" s="146" t="s">
        <v>124</v>
      </c>
      <c r="X90" s="108" t="s">
        <v>123</v>
      </c>
      <c r="Y90" s="146" t="s">
        <v>124</v>
      </c>
      <c r="Z90" s="108" t="s">
        <v>123</v>
      </c>
      <c r="AA90" s="146" t="s">
        <v>124</v>
      </c>
      <c r="AB90" s="108" t="s">
        <v>123</v>
      </c>
      <c r="AC90" s="108" t="s">
        <v>123</v>
      </c>
      <c r="AD90" s="108" t="s">
        <v>123</v>
      </c>
    </row>
    <row r="91" spans="1:30" ht="38.25" x14ac:dyDescent="0.2">
      <c r="A91" s="2" t="s">
        <v>40</v>
      </c>
      <c r="B91" s="48" t="s">
        <v>153</v>
      </c>
      <c r="C91" s="41" t="s">
        <v>30</v>
      </c>
      <c r="D91" s="147" t="str">
        <f t="shared" ref="D91:AD91" si="15">D10</f>
        <v>General Fund</v>
      </c>
      <c r="E91" s="40" t="str">
        <f t="shared" si="15"/>
        <v>General Fund</v>
      </c>
      <c r="F91" s="147" t="str">
        <f t="shared" si="15"/>
        <v>Operating Revenue</v>
      </c>
      <c r="G91" s="40" t="str">
        <f t="shared" si="15"/>
        <v>Indirect Cost Retained</v>
      </c>
      <c r="H91" s="147" t="str">
        <f t="shared" si="15"/>
        <v>Agency Service Fund</v>
      </c>
      <c r="I91" s="40" t="str">
        <f t="shared" si="15"/>
        <v>Donations</v>
      </c>
      <c r="J91" s="147" t="str">
        <f t="shared" si="15"/>
        <v>Maintenance Repairs Insurance</v>
      </c>
      <c r="K91" s="40" t="str">
        <f t="shared" si="15"/>
        <v>Motor Pool - Internal Service Fund</v>
      </c>
      <c r="L91" s="147" t="str">
        <f t="shared" si="15"/>
        <v>Prison Industries</v>
      </c>
      <c r="M91" s="40" t="str">
        <f t="shared" si="15"/>
        <v>Canteen Operations</v>
      </c>
      <c r="N91" s="147" t="str">
        <f t="shared" si="15"/>
        <v>Evidence Holding</v>
      </c>
      <c r="O91" s="40" t="str">
        <f t="shared" si="15"/>
        <v>Law Enforcement Surcharge</v>
      </c>
      <c r="P91" s="147" t="str">
        <f t="shared" si="15"/>
        <v>Income Tax Refunds</v>
      </c>
      <c r="Q91" s="40" t="str">
        <f t="shared" si="15"/>
        <v>PUSD - EFA</v>
      </c>
      <c r="R91" s="40" t="str">
        <f t="shared" si="15"/>
        <v>Recycling Program</v>
      </c>
      <c r="S91" s="147" t="str">
        <f t="shared" si="15"/>
        <v>Purchase Card Incentive</v>
      </c>
      <c r="T91" s="40" t="str">
        <f t="shared" si="15"/>
        <v>Cell Phone Interdiction</v>
      </c>
      <c r="U91" s="147" t="str">
        <f t="shared" si="15"/>
        <v>Social Security Contract</v>
      </c>
      <c r="V91" s="40" t="str">
        <f t="shared" si="15"/>
        <v>Omnibus Criminal Act</v>
      </c>
      <c r="W91" s="147" t="str">
        <f t="shared" si="15"/>
        <v>Sale of Assets</v>
      </c>
      <c r="X91" s="40" t="str">
        <f t="shared" si="15"/>
        <v>Farm Proceeds</v>
      </c>
      <c r="Y91" s="147" t="str">
        <f t="shared" si="15"/>
        <v>Horticulture Special Fund</v>
      </c>
      <c r="Z91" s="40" t="str">
        <f t="shared" si="15"/>
        <v>Palmetto Pride</v>
      </c>
      <c r="AA91" s="147" t="str">
        <f t="shared" si="15"/>
        <v>Victim Restitution</v>
      </c>
      <c r="AB91" s="40" t="str">
        <f t="shared" si="15"/>
        <v>Victim Assistance 24-3-40</v>
      </c>
      <c r="AC91" s="40" t="str">
        <f t="shared" si="15"/>
        <v>PUSD - Education Improvement Act</v>
      </c>
      <c r="AD91" s="40" t="str">
        <f t="shared" si="15"/>
        <v>Federal Grants</v>
      </c>
    </row>
    <row r="92" spans="1:30" x14ac:dyDescent="0.2">
      <c r="A92" s="2" t="s">
        <v>41</v>
      </c>
      <c r="B92" s="48" t="s">
        <v>24</v>
      </c>
      <c r="C92" s="41" t="s">
        <v>30</v>
      </c>
      <c r="D92" s="147" t="str">
        <f t="shared" ref="D92:AD92" si="16">D11</f>
        <v>Recurring</v>
      </c>
      <c r="E92" s="40" t="str">
        <f t="shared" si="16"/>
        <v>One-Time</v>
      </c>
      <c r="F92" s="147" t="str">
        <f t="shared" si="16"/>
        <v>Recurring</v>
      </c>
      <c r="G92" s="40" t="str">
        <f t="shared" si="16"/>
        <v>Recurring</v>
      </c>
      <c r="H92" s="147" t="str">
        <f t="shared" si="16"/>
        <v>Recurring</v>
      </c>
      <c r="I92" s="40" t="str">
        <f t="shared" si="16"/>
        <v>Recurring</v>
      </c>
      <c r="J92" s="147" t="str">
        <f t="shared" si="16"/>
        <v>Recurring</v>
      </c>
      <c r="K92" s="40" t="str">
        <f t="shared" si="16"/>
        <v>Recurring</v>
      </c>
      <c r="L92" s="147" t="str">
        <f t="shared" si="16"/>
        <v>Recurring</v>
      </c>
      <c r="M92" s="40" t="str">
        <f t="shared" si="16"/>
        <v>Recurring</v>
      </c>
      <c r="N92" s="147" t="str">
        <f t="shared" si="16"/>
        <v>Recurring</v>
      </c>
      <c r="O92" s="40" t="str">
        <f t="shared" si="16"/>
        <v>Recurring</v>
      </c>
      <c r="P92" s="147" t="str">
        <f t="shared" si="16"/>
        <v>Recurring</v>
      </c>
      <c r="Q92" s="40" t="str">
        <f t="shared" si="16"/>
        <v>Recurring</v>
      </c>
      <c r="R92" s="40" t="str">
        <f t="shared" si="16"/>
        <v>Recurring</v>
      </c>
      <c r="S92" s="147" t="str">
        <f t="shared" si="16"/>
        <v>Recurring</v>
      </c>
      <c r="T92" s="40" t="str">
        <f t="shared" si="16"/>
        <v>Recurring</v>
      </c>
      <c r="U92" s="147" t="str">
        <f t="shared" si="16"/>
        <v>Recurring</v>
      </c>
      <c r="V92" s="40" t="str">
        <f t="shared" si="16"/>
        <v>Recurring</v>
      </c>
      <c r="W92" s="147" t="str">
        <f t="shared" si="16"/>
        <v>Recurring</v>
      </c>
      <c r="X92" s="40" t="str">
        <f t="shared" si="16"/>
        <v>Recurring</v>
      </c>
      <c r="Y92" s="147" t="str">
        <f t="shared" si="16"/>
        <v>Recurring</v>
      </c>
      <c r="Z92" s="40" t="str">
        <f t="shared" si="16"/>
        <v>Recurring</v>
      </c>
      <c r="AA92" s="147" t="str">
        <f t="shared" si="16"/>
        <v>Recurring</v>
      </c>
      <c r="AB92" s="40" t="str">
        <f t="shared" si="16"/>
        <v>Recurring</v>
      </c>
      <c r="AC92" s="40" t="str">
        <f t="shared" si="16"/>
        <v>Recurring</v>
      </c>
      <c r="AD92" s="40" t="str">
        <f t="shared" si="16"/>
        <v>Recurring</v>
      </c>
    </row>
    <row r="93" spans="1:30" x14ac:dyDescent="0.2">
      <c r="A93" s="2" t="s">
        <v>42</v>
      </c>
      <c r="B93" s="48" t="s">
        <v>38</v>
      </c>
      <c r="C93" s="41" t="s">
        <v>30</v>
      </c>
      <c r="D93" s="147" t="str">
        <f t="shared" ref="D93:AD93" si="17">D12</f>
        <v>State</v>
      </c>
      <c r="E93" s="40" t="str">
        <f t="shared" si="17"/>
        <v>State</v>
      </c>
      <c r="F93" s="147" t="str">
        <f t="shared" si="17"/>
        <v>Other</v>
      </c>
      <c r="G93" s="40" t="str">
        <f t="shared" si="17"/>
        <v>Other</v>
      </c>
      <c r="H93" s="147" t="str">
        <f t="shared" si="17"/>
        <v>Other</v>
      </c>
      <c r="I93" s="40" t="str">
        <f t="shared" si="17"/>
        <v>Other</v>
      </c>
      <c r="J93" s="147" t="str">
        <f t="shared" si="17"/>
        <v>Other</v>
      </c>
      <c r="K93" s="40" t="str">
        <f t="shared" si="17"/>
        <v>Other</v>
      </c>
      <c r="L93" s="147" t="str">
        <f t="shared" si="17"/>
        <v>Other</v>
      </c>
      <c r="M93" s="40" t="str">
        <f t="shared" si="17"/>
        <v>Other</v>
      </c>
      <c r="N93" s="147" t="str">
        <f t="shared" si="17"/>
        <v>Other</v>
      </c>
      <c r="O93" s="40" t="str">
        <f t="shared" si="17"/>
        <v>Other</v>
      </c>
      <c r="P93" s="147" t="str">
        <f t="shared" si="17"/>
        <v>Other</v>
      </c>
      <c r="Q93" s="40" t="str">
        <f t="shared" si="17"/>
        <v>Other</v>
      </c>
      <c r="R93" s="40" t="str">
        <f t="shared" si="17"/>
        <v>Other</v>
      </c>
      <c r="S93" s="147" t="str">
        <f t="shared" si="17"/>
        <v>Other</v>
      </c>
      <c r="T93" s="40" t="str">
        <f t="shared" si="17"/>
        <v>Other</v>
      </c>
      <c r="U93" s="147" t="str">
        <f t="shared" si="17"/>
        <v>Other</v>
      </c>
      <c r="V93" s="40" t="str">
        <f t="shared" si="17"/>
        <v>Other</v>
      </c>
      <c r="W93" s="147" t="str">
        <f t="shared" si="17"/>
        <v>Other</v>
      </c>
      <c r="X93" s="40" t="str">
        <f t="shared" si="17"/>
        <v>Other</v>
      </c>
      <c r="Y93" s="147" t="str">
        <f t="shared" si="17"/>
        <v>Other</v>
      </c>
      <c r="Z93" s="40" t="str">
        <f t="shared" si="17"/>
        <v>Other</v>
      </c>
      <c r="AA93" s="147" t="str">
        <f t="shared" si="17"/>
        <v>Other</v>
      </c>
      <c r="AB93" s="40" t="str">
        <f t="shared" si="17"/>
        <v>Other</v>
      </c>
      <c r="AC93" s="40" t="str">
        <f t="shared" si="17"/>
        <v>Other</v>
      </c>
      <c r="AD93" s="40" t="str">
        <f t="shared" si="17"/>
        <v>Federal</v>
      </c>
    </row>
    <row r="94" spans="1:30" s="18" customFormat="1" ht="63.75" x14ac:dyDescent="0.2">
      <c r="A94" s="81" t="s">
        <v>156</v>
      </c>
      <c r="B94" s="48" t="s">
        <v>130</v>
      </c>
      <c r="C94" s="41" t="s">
        <v>30</v>
      </c>
      <c r="D94" s="147" t="str">
        <f t="shared" ref="D94:AD94" si="18">D13</f>
        <v>Agency Wide</v>
      </c>
      <c r="E94" s="40" t="str">
        <f t="shared" si="18"/>
        <v>Construction</v>
      </c>
      <c r="F94" s="147" t="str">
        <f t="shared" si="18"/>
        <v>Agency Wide</v>
      </c>
      <c r="G94" s="40" t="str">
        <f t="shared" si="18"/>
        <v>Agency Wide</v>
      </c>
      <c r="H94" s="147" t="str">
        <f t="shared" si="18"/>
        <v>Potential Warehouse Construction</v>
      </c>
      <c r="I94" s="40" t="str">
        <f t="shared" si="18"/>
        <v>Restricted to Donor Request</v>
      </c>
      <c r="J94" s="147" t="str">
        <f t="shared" si="18"/>
        <v>Agency Wide</v>
      </c>
      <c r="K94" s="40" t="str">
        <f t="shared" si="18"/>
        <v>Agency Wide</v>
      </c>
      <c r="L94" s="147" t="str">
        <f t="shared" si="18"/>
        <v>Prison Industries Operations</v>
      </c>
      <c r="M94" s="40" t="str">
        <f t="shared" si="18"/>
        <v>Canteen Operations/ Potential Warehouse Construction</v>
      </c>
      <c r="N94" s="147" t="str">
        <f t="shared" si="18"/>
        <v>Restricted to Police Services</v>
      </c>
      <c r="O94" s="40" t="str">
        <f t="shared" si="18"/>
        <v>Agency Wide</v>
      </c>
      <c r="P94" s="147" t="str">
        <f t="shared" si="18"/>
        <v>Agency Wide</v>
      </c>
      <c r="Q94" s="40" t="str">
        <f t="shared" si="18"/>
        <v>Restricted to Inmate Education</v>
      </c>
      <c r="R94" s="40" t="str">
        <f t="shared" si="18"/>
        <v>Restricted to Recycling Program</v>
      </c>
      <c r="S94" s="147" t="str">
        <f t="shared" si="18"/>
        <v>Agency Wide</v>
      </c>
      <c r="T94" s="40" t="str">
        <f t="shared" si="18"/>
        <v>Agency Wide</v>
      </c>
      <c r="U94" s="147" t="str">
        <f t="shared" si="18"/>
        <v>Agency Wide</v>
      </c>
      <c r="V94" s="40" t="str">
        <f t="shared" si="18"/>
        <v>Agency Wide</v>
      </c>
      <c r="W94" s="147" t="str">
        <f t="shared" si="18"/>
        <v>Agency Wide</v>
      </c>
      <c r="X94" s="40" t="str">
        <f t="shared" si="18"/>
        <v>Farm Operations</v>
      </c>
      <c r="Y94" s="147" t="str">
        <f t="shared" si="18"/>
        <v>Horticulture</v>
      </c>
      <c r="Z94" s="40" t="str">
        <f t="shared" si="18"/>
        <v>Palmetto Pride Program</v>
      </c>
      <c r="AA94" s="147" t="str">
        <f t="shared" si="18"/>
        <v>Victim Restitution</v>
      </c>
      <c r="AB94" s="40" t="str">
        <f t="shared" si="18"/>
        <v>SAVIN</v>
      </c>
      <c r="AC94" s="40">
        <f t="shared" si="18"/>
        <v>0</v>
      </c>
      <c r="AD94" s="40">
        <f t="shared" si="18"/>
        <v>0</v>
      </c>
    </row>
    <row r="95" spans="1:30" s="18" customFormat="1" ht="38.25" x14ac:dyDescent="0.2">
      <c r="A95" s="81" t="s">
        <v>157</v>
      </c>
      <c r="B95" s="48" t="s">
        <v>131</v>
      </c>
      <c r="C95" s="41" t="s">
        <v>30</v>
      </c>
      <c r="D95" s="147" t="str">
        <f t="shared" ref="D95:AD95" si="19">D14</f>
        <v>Received from state or set federal match</v>
      </c>
      <c r="E95" s="40" t="str">
        <f t="shared" si="19"/>
        <v>Received from state or set federal match</v>
      </c>
      <c r="F95" s="147" t="str">
        <f t="shared" si="19"/>
        <v>Generated by agency</v>
      </c>
      <c r="G95" s="40" t="str">
        <f t="shared" si="19"/>
        <v>Received from state or set federal match</v>
      </c>
      <c r="H95" s="147" t="str">
        <f t="shared" si="19"/>
        <v>Generated by agency</v>
      </c>
      <c r="I95" s="40" t="str">
        <f t="shared" si="19"/>
        <v>Generated by agency</v>
      </c>
      <c r="J95" s="147" t="str">
        <f t="shared" si="19"/>
        <v>Generated by agency</v>
      </c>
      <c r="K95" s="40" t="str">
        <f t="shared" si="19"/>
        <v>Generated by agency</v>
      </c>
      <c r="L95" s="147" t="str">
        <f t="shared" si="19"/>
        <v>Generated by agency</v>
      </c>
      <c r="M95" s="40" t="str">
        <f t="shared" si="19"/>
        <v>Generated by agency</v>
      </c>
      <c r="N95" s="147" t="str">
        <f t="shared" si="19"/>
        <v>Generated by agency</v>
      </c>
      <c r="O95" s="40" t="str">
        <f t="shared" si="19"/>
        <v>Generated by agency</v>
      </c>
      <c r="P95" s="147" t="str">
        <f t="shared" si="19"/>
        <v>Generated by agency</v>
      </c>
      <c r="Q95" s="40" t="str">
        <f t="shared" si="19"/>
        <v>Received from state or set federal match</v>
      </c>
      <c r="R95" s="40" t="str">
        <f t="shared" si="19"/>
        <v>Generated by agency</v>
      </c>
      <c r="S95" s="147" t="str">
        <f t="shared" si="19"/>
        <v>Generated by agency</v>
      </c>
      <c r="T95" s="40" t="str">
        <f t="shared" si="19"/>
        <v>Generated by agency</v>
      </c>
      <c r="U95" s="147" t="str">
        <f t="shared" si="19"/>
        <v>Generated by agency</v>
      </c>
      <c r="V95" s="40" t="str">
        <f t="shared" si="19"/>
        <v>Generated by agency</v>
      </c>
      <c r="W95" s="147" t="str">
        <f t="shared" si="19"/>
        <v>Generated by agency</v>
      </c>
      <c r="X95" s="40" t="str">
        <f t="shared" si="19"/>
        <v>Generated by agency</v>
      </c>
      <c r="Y95" s="147" t="str">
        <f t="shared" si="19"/>
        <v>Generated by agency</v>
      </c>
      <c r="Z95" s="40" t="str">
        <f t="shared" si="19"/>
        <v>Received from state or set federal match</v>
      </c>
      <c r="AA95" s="147" t="str">
        <f t="shared" si="19"/>
        <v>Generated by agency</v>
      </c>
      <c r="AB95" s="40" t="str">
        <f t="shared" si="19"/>
        <v>Generated by agency</v>
      </c>
      <c r="AC95" s="40" t="str">
        <f t="shared" si="19"/>
        <v>Received from state or set federal match</v>
      </c>
      <c r="AD95" s="40" t="str">
        <f t="shared" si="19"/>
        <v>Received from state or set federal match</v>
      </c>
    </row>
    <row r="96" spans="1:30" s="18" customFormat="1" ht="25.5" x14ac:dyDescent="0.2">
      <c r="A96" s="81" t="s">
        <v>43</v>
      </c>
      <c r="B96" s="48" t="s">
        <v>132</v>
      </c>
      <c r="C96" s="41" t="s">
        <v>30</v>
      </c>
      <c r="D96" s="147" t="str">
        <f t="shared" ref="D96:AD96" si="20">D15</f>
        <v>Remain with agency</v>
      </c>
      <c r="E96" s="40" t="str">
        <f t="shared" si="20"/>
        <v>Remain with agency</v>
      </c>
      <c r="F96" s="147" t="str">
        <f t="shared" si="20"/>
        <v>Remain with agency</v>
      </c>
      <c r="G96" s="40" t="str">
        <f t="shared" si="20"/>
        <v>Remain with agency</v>
      </c>
      <c r="H96" s="147" t="str">
        <f t="shared" si="20"/>
        <v>Remain with agency</v>
      </c>
      <c r="I96" s="40" t="str">
        <f t="shared" si="20"/>
        <v>Remain with agency</v>
      </c>
      <c r="J96" s="147" t="str">
        <f t="shared" si="20"/>
        <v>Remain with agency</v>
      </c>
      <c r="K96" s="40" t="str">
        <f t="shared" si="20"/>
        <v>Remain with agency</v>
      </c>
      <c r="L96" s="147" t="str">
        <f t="shared" si="20"/>
        <v>Remain with agency</v>
      </c>
      <c r="M96" s="40" t="str">
        <f t="shared" si="20"/>
        <v>Remain with agency</v>
      </c>
      <c r="N96" s="147" t="str">
        <f t="shared" si="20"/>
        <v>Remain with agency</v>
      </c>
      <c r="O96" s="40" t="str">
        <f t="shared" si="20"/>
        <v>Remain with agency</v>
      </c>
      <c r="P96" s="147" t="str">
        <f t="shared" si="20"/>
        <v>Remain with agency</v>
      </c>
      <c r="Q96" s="40" t="str">
        <f t="shared" si="20"/>
        <v>Remain with agency</v>
      </c>
      <c r="R96" s="40" t="str">
        <f t="shared" si="20"/>
        <v>Remain with agency</v>
      </c>
      <c r="S96" s="147" t="str">
        <f t="shared" si="20"/>
        <v>Remain with agency</v>
      </c>
      <c r="T96" s="40" t="str">
        <f t="shared" si="20"/>
        <v>Remain with agency</v>
      </c>
      <c r="U96" s="147" t="str">
        <f t="shared" si="20"/>
        <v>Remain with agency</v>
      </c>
      <c r="V96" s="40" t="str">
        <f t="shared" si="20"/>
        <v>Remain with agency</v>
      </c>
      <c r="W96" s="147" t="str">
        <f t="shared" si="20"/>
        <v>Remain with agency</v>
      </c>
      <c r="X96" s="40" t="str">
        <f t="shared" si="20"/>
        <v>Remain with agency</v>
      </c>
      <c r="Y96" s="147" t="str">
        <f t="shared" si="20"/>
        <v>Remain with agency</v>
      </c>
      <c r="Z96" s="40" t="str">
        <f t="shared" si="20"/>
        <v>Remain with agency</v>
      </c>
      <c r="AA96" s="147" t="str">
        <f t="shared" si="20"/>
        <v>Remain with agency</v>
      </c>
      <c r="AB96" s="40" t="str">
        <f t="shared" si="20"/>
        <v>Remain with agency</v>
      </c>
      <c r="AC96" s="40" t="str">
        <f t="shared" si="20"/>
        <v>Remain with agency</v>
      </c>
      <c r="AD96" s="40" t="str">
        <f t="shared" si="20"/>
        <v>Remain with agency</v>
      </c>
    </row>
    <row r="97" spans="1:30" x14ac:dyDescent="0.2">
      <c r="A97" s="2"/>
      <c r="B97" s="48"/>
      <c r="C97" s="72"/>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row>
    <row r="98" spans="1:30" x14ac:dyDescent="0.2">
      <c r="A98" s="2"/>
      <c r="B98" s="90" t="s">
        <v>151</v>
      </c>
      <c r="C98" s="88" t="s">
        <v>27</v>
      </c>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row>
    <row r="99" spans="1:30" s="18" customFormat="1" x14ac:dyDescent="0.2">
      <c r="A99" s="81" t="s">
        <v>44</v>
      </c>
      <c r="B99" s="89" t="s">
        <v>228</v>
      </c>
      <c r="C99" s="61">
        <f>SUM(D99:BZ99)</f>
        <v>454547792</v>
      </c>
      <c r="D99" s="111">
        <v>454547792</v>
      </c>
      <c r="E99" s="111">
        <v>0</v>
      </c>
      <c r="F99" s="111">
        <v>0</v>
      </c>
      <c r="G99" s="111">
        <v>0</v>
      </c>
      <c r="H99" s="111">
        <v>0</v>
      </c>
      <c r="I99" s="111">
        <v>0</v>
      </c>
      <c r="J99" s="111">
        <v>0</v>
      </c>
      <c r="K99" s="111">
        <v>0</v>
      </c>
      <c r="L99" s="111">
        <v>0</v>
      </c>
      <c r="M99" s="111">
        <v>0</v>
      </c>
      <c r="N99" s="111">
        <v>0</v>
      </c>
      <c r="O99" s="111">
        <v>0</v>
      </c>
      <c r="P99" s="111">
        <v>0</v>
      </c>
      <c r="Q99" s="111">
        <v>0</v>
      </c>
      <c r="R99" s="111">
        <v>0</v>
      </c>
      <c r="S99" s="111">
        <v>0</v>
      </c>
      <c r="T99" s="111">
        <v>0</v>
      </c>
      <c r="U99" s="111">
        <v>0</v>
      </c>
      <c r="V99" s="111">
        <v>0</v>
      </c>
      <c r="W99" s="111">
        <v>0</v>
      </c>
      <c r="X99" s="111">
        <v>0</v>
      </c>
      <c r="Y99" s="111">
        <v>0</v>
      </c>
      <c r="Z99" s="111">
        <v>0</v>
      </c>
      <c r="AA99" s="111">
        <v>0</v>
      </c>
      <c r="AB99" s="111">
        <v>0</v>
      </c>
      <c r="AC99" s="111">
        <v>0</v>
      </c>
      <c r="AD99" s="111">
        <v>0</v>
      </c>
    </row>
    <row r="100" spans="1:30" s="18" customFormat="1" x14ac:dyDescent="0.2">
      <c r="A100" s="2"/>
      <c r="B100" s="48"/>
      <c r="C100" s="7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row>
    <row r="101" spans="1:30" s="18" customFormat="1" x14ac:dyDescent="0.2">
      <c r="A101" s="2"/>
      <c r="B101" s="90" t="s">
        <v>154</v>
      </c>
      <c r="C101" s="88" t="s">
        <v>27</v>
      </c>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row>
    <row r="102" spans="1:30" s="18" customFormat="1" ht="29.25" customHeight="1" x14ac:dyDescent="0.2">
      <c r="A102" s="2" t="s">
        <v>45</v>
      </c>
      <c r="B102" s="48" t="s">
        <v>112</v>
      </c>
      <c r="C102" s="41" t="s">
        <v>30</v>
      </c>
      <c r="D102" s="147">
        <f t="shared" ref="D102:AD102" si="21">D21</f>
        <v>1001</v>
      </c>
      <c r="E102" s="40">
        <f t="shared" si="21"/>
        <v>1001</v>
      </c>
      <c r="F102" s="147">
        <f t="shared" si="21"/>
        <v>30350000</v>
      </c>
      <c r="G102" s="40">
        <f t="shared" si="21"/>
        <v>30350009</v>
      </c>
      <c r="H102" s="147">
        <f t="shared" si="21"/>
        <v>30350092</v>
      </c>
      <c r="I102" s="40">
        <f t="shared" si="21"/>
        <v>30980000</v>
      </c>
      <c r="J102" s="147">
        <f t="shared" si="21"/>
        <v>31490000</v>
      </c>
      <c r="K102" s="40">
        <f t="shared" si="21"/>
        <v>31970001</v>
      </c>
      <c r="L102" s="147">
        <f t="shared" si="21"/>
        <v>34050000</v>
      </c>
      <c r="M102" s="40">
        <f t="shared" si="21"/>
        <v>34080000</v>
      </c>
      <c r="N102" s="147">
        <f t="shared" si="21"/>
        <v>34680006</v>
      </c>
      <c r="O102" s="40">
        <f t="shared" si="21"/>
        <v>34680007</v>
      </c>
      <c r="P102" s="147">
        <f t="shared" si="21"/>
        <v>34720007</v>
      </c>
      <c r="Q102" s="40" t="str">
        <f t="shared" si="21"/>
        <v>3541000 Series</v>
      </c>
      <c r="R102" s="40">
        <f t="shared" si="21"/>
        <v>36260000</v>
      </c>
      <c r="S102" s="147" t="str">
        <f t="shared" si="21"/>
        <v>37G70000</v>
      </c>
      <c r="T102" s="40" t="str">
        <f t="shared" si="21"/>
        <v>37K10000</v>
      </c>
      <c r="U102" s="147">
        <f t="shared" si="21"/>
        <v>38720000</v>
      </c>
      <c r="V102" s="40">
        <f t="shared" si="21"/>
        <v>39480000</v>
      </c>
      <c r="W102" s="147">
        <f t="shared" si="21"/>
        <v>39580000</v>
      </c>
      <c r="X102" s="40">
        <f t="shared" si="21"/>
        <v>39590000</v>
      </c>
      <c r="Y102" s="147">
        <f t="shared" si="21"/>
        <v>39590002</v>
      </c>
      <c r="Z102" s="40">
        <f t="shared" si="21"/>
        <v>39590003</v>
      </c>
      <c r="AA102" s="147">
        <f t="shared" si="21"/>
        <v>39750000</v>
      </c>
      <c r="AB102" s="40">
        <f t="shared" si="21"/>
        <v>39750002</v>
      </c>
      <c r="AC102" s="40" t="str">
        <f t="shared" si="21"/>
        <v>4973000 Series</v>
      </c>
      <c r="AD102" s="40" t="str">
        <f t="shared" si="21"/>
        <v>5000000 Series</v>
      </c>
    </row>
    <row r="103" spans="1:30" ht="38.25" x14ac:dyDescent="0.2">
      <c r="A103" s="2" t="s">
        <v>46</v>
      </c>
      <c r="B103" s="48" t="s">
        <v>113</v>
      </c>
      <c r="C103" s="41" t="s">
        <v>30</v>
      </c>
      <c r="D103" s="147" t="str">
        <f t="shared" ref="D103:AD103" si="22">D22</f>
        <v>State General Fund</v>
      </c>
      <c r="E103" s="40" t="str">
        <f t="shared" si="22"/>
        <v>State General Fund</v>
      </c>
      <c r="F103" s="147" t="str">
        <f t="shared" si="22"/>
        <v>Operating Revenue</v>
      </c>
      <c r="G103" s="40" t="str">
        <f t="shared" si="22"/>
        <v>Indirect Cost Retained</v>
      </c>
      <c r="H103" s="147" t="str">
        <f t="shared" si="22"/>
        <v>Agency Service Fund</v>
      </c>
      <c r="I103" s="40" t="str">
        <f t="shared" si="22"/>
        <v>Donations</v>
      </c>
      <c r="J103" s="147" t="str">
        <f t="shared" si="22"/>
        <v>Maintenance Repairs Insurance</v>
      </c>
      <c r="K103" s="40" t="str">
        <f t="shared" si="22"/>
        <v>Motor Pool - Internal Service Fund</v>
      </c>
      <c r="L103" s="147" t="str">
        <f t="shared" si="22"/>
        <v>Prison Industries</v>
      </c>
      <c r="M103" s="40" t="str">
        <f t="shared" si="22"/>
        <v>Canteen Operations</v>
      </c>
      <c r="N103" s="147" t="str">
        <f t="shared" si="22"/>
        <v>Evidence Holding</v>
      </c>
      <c r="O103" s="40" t="str">
        <f t="shared" si="22"/>
        <v>Law Enforcement Surcharge</v>
      </c>
      <c r="P103" s="147" t="str">
        <f t="shared" si="22"/>
        <v>Income Tax Refunds</v>
      </c>
      <c r="Q103" s="40" t="str">
        <f t="shared" si="22"/>
        <v>Palmetto School District One</v>
      </c>
      <c r="R103" s="40" t="str">
        <f t="shared" si="22"/>
        <v>Recycling Program</v>
      </c>
      <c r="S103" s="147" t="str">
        <f t="shared" si="22"/>
        <v>Purchase Card Incentive</v>
      </c>
      <c r="T103" s="40" t="str">
        <f t="shared" si="22"/>
        <v>Cell Phone Interdiction</v>
      </c>
      <c r="U103" s="147" t="str">
        <f t="shared" si="22"/>
        <v>Social Security Contract</v>
      </c>
      <c r="V103" s="40" t="str">
        <f t="shared" si="22"/>
        <v>Omnibus Criminal Act</v>
      </c>
      <c r="W103" s="147" t="str">
        <f t="shared" si="22"/>
        <v>Sale of Assets</v>
      </c>
      <c r="X103" s="40" t="str">
        <f t="shared" si="22"/>
        <v>Farm Proceeds</v>
      </c>
      <c r="Y103" s="147" t="str">
        <f t="shared" si="22"/>
        <v>Horticulture Special Fund</v>
      </c>
      <c r="Z103" s="40" t="str">
        <f t="shared" si="22"/>
        <v>Palmetto Pride</v>
      </c>
      <c r="AA103" s="147" t="str">
        <f t="shared" si="22"/>
        <v>Victim Restitution Program</v>
      </c>
      <c r="AB103" s="40" t="str">
        <f t="shared" si="22"/>
        <v>Victim Assistance 24-3-40</v>
      </c>
      <c r="AC103" s="40" t="str">
        <f t="shared" si="22"/>
        <v>PUSD - Education Improvement Act</v>
      </c>
      <c r="AD103" s="40" t="str">
        <f t="shared" si="22"/>
        <v>Federal Grants</v>
      </c>
    </row>
    <row r="104" spans="1:30" x14ac:dyDescent="0.2">
      <c r="A104" s="99"/>
      <c r="B104" s="48"/>
      <c r="C104" s="72"/>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row>
    <row r="105" spans="1:30" ht="25.5" x14ac:dyDescent="0.2">
      <c r="A105" s="2"/>
      <c r="B105" s="90" t="s">
        <v>133</v>
      </c>
      <c r="C105" s="88" t="s">
        <v>27</v>
      </c>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row>
    <row r="106" spans="1:30" x14ac:dyDescent="0.2">
      <c r="A106" s="2" t="s">
        <v>158</v>
      </c>
      <c r="B106" s="48" t="s">
        <v>229</v>
      </c>
      <c r="C106" s="238">
        <f>SUM(D106:BZ106)</f>
        <v>70434877</v>
      </c>
      <c r="D106" s="149">
        <v>34667686</v>
      </c>
      <c r="E106" s="65">
        <v>2732020</v>
      </c>
      <c r="F106" s="148">
        <f>F27</f>
        <v>137604</v>
      </c>
      <c r="G106" s="49">
        <f t="shared" ref="G106:AD106" si="23">G27</f>
        <v>70050</v>
      </c>
      <c r="H106" s="148">
        <f t="shared" si="23"/>
        <v>2100000</v>
      </c>
      <c r="I106" s="49">
        <f t="shared" si="23"/>
        <v>9559</v>
      </c>
      <c r="J106" s="148">
        <f t="shared" si="23"/>
        <v>972917</v>
      </c>
      <c r="K106" s="49">
        <f t="shared" si="23"/>
        <v>302081</v>
      </c>
      <c r="L106" s="148">
        <f t="shared" si="23"/>
        <v>3525071</v>
      </c>
      <c r="M106" s="49">
        <f t="shared" si="23"/>
        <v>8259168</v>
      </c>
      <c r="N106" s="148">
        <f t="shared" si="23"/>
        <v>8986</v>
      </c>
      <c r="O106" s="49">
        <f t="shared" si="23"/>
        <v>1661456</v>
      </c>
      <c r="P106" s="148">
        <f t="shared" si="23"/>
        <v>74019</v>
      </c>
      <c r="Q106" s="49">
        <f t="shared" si="23"/>
        <v>1528142</v>
      </c>
      <c r="R106" s="49">
        <f t="shared" si="23"/>
        <v>27214</v>
      </c>
      <c r="S106" s="148">
        <f t="shared" si="23"/>
        <v>111844</v>
      </c>
      <c r="T106" s="49">
        <f t="shared" si="23"/>
        <v>7720825</v>
      </c>
      <c r="U106" s="148">
        <f t="shared" si="23"/>
        <v>16519</v>
      </c>
      <c r="V106" s="49">
        <f t="shared" si="23"/>
        <v>202666</v>
      </c>
      <c r="W106" s="148">
        <f t="shared" si="23"/>
        <v>547489</v>
      </c>
      <c r="X106" s="49">
        <f t="shared" si="23"/>
        <v>299216</v>
      </c>
      <c r="Y106" s="148">
        <f t="shared" si="23"/>
        <v>69436</v>
      </c>
      <c r="Z106" s="49">
        <f t="shared" si="23"/>
        <v>575903</v>
      </c>
      <c r="AA106" s="148">
        <f t="shared" si="23"/>
        <v>1267117</v>
      </c>
      <c r="AB106" s="49">
        <f t="shared" si="23"/>
        <v>1366764</v>
      </c>
      <c r="AC106" s="49">
        <f t="shared" si="23"/>
        <v>1685283</v>
      </c>
      <c r="AD106" s="49">
        <f t="shared" si="23"/>
        <v>495842</v>
      </c>
    </row>
    <row r="107" spans="1:30" x14ac:dyDescent="0.2">
      <c r="A107" s="2" t="s">
        <v>159</v>
      </c>
      <c r="B107" s="92" t="s">
        <v>230</v>
      </c>
      <c r="C107" s="104">
        <f>SUM(D107:BZ107)</f>
        <v>-11640743</v>
      </c>
      <c r="D107" s="151">
        <v>-11346402</v>
      </c>
      <c r="E107" s="117">
        <v>0</v>
      </c>
      <c r="F107" s="158">
        <v>15830</v>
      </c>
      <c r="G107" s="117">
        <v>8849</v>
      </c>
      <c r="H107" s="158">
        <v>2400000</v>
      </c>
      <c r="I107" s="117">
        <v>339</v>
      </c>
      <c r="J107" s="158">
        <v>-103791</v>
      </c>
      <c r="K107" s="117">
        <v>-8657</v>
      </c>
      <c r="L107" s="158">
        <v>663296</v>
      </c>
      <c r="M107" s="117">
        <v>-4824742</v>
      </c>
      <c r="N107" s="158">
        <v>0</v>
      </c>
      <c r="O107" s="117">
        <v>-370517</v>
      </c>
      <c r="P107" s="158">
        <v>9912</v>
      </c>
      <c r="Q107" s="117">
        <v>18836</v>
      </c>
      <c r="R107" s="117">
        <v>18836</v>
      </c>
      <c r="S107" s="158">
        <v>25621</v>
      </c>
      <c r="T107" s="117">
        <v>1208233</v>
      </c>
      <c r="U107" s="158">
        <v>44218</v>
      </c>
      <c r="V107" s="117">
        <v>-167515</v>
      </c>
      <c r="W107" s="158">
        <v>-160980</v>
      </c>
      <c r="X107" s="117">
        <v>209995</v>
      </c>
      <c r="Y107" s="158">
        <v>9360</v>
      </c>
      <c r="Z107" s="117">
        <v>65488</v>
      </c>
      <c r="AA107" s="158">
        <v>353497</v>
      </c>
      <c r="AB107" s="117">
        <v>96517</v>
      </c>
      <c r="AC107" s="117">
        <v>96517</v>
      </c>
      <c r="AD107" s="117">
        <v>96517</v>
      </c>
    </row>
    <row r="108" spans="1:30" ht="13.5" thickBot="1" x14ac:dyDescent="0.25">
      <c r="A108" s="2" t="s">
        <v>47</v>
      </c>
      <c r="B108" s="112" t="s">
        <v>231</v>
      </c>
      <c r="C108" s="62">
        <f>SUM(D108:BZ108)</f>
        <v>58794134</v>
      </c>
      <c r="D108" s="152">
        <f>SUM(D106:D107)</f>
        <v>23321284</v>
      </c>
      <c r="E108" s="68">
        <f>SUM(E106:E107)</f>
        <v>2732020</v>
      </c>
      <c r="F108" s="68">
        <f>F106+F107</f>
        <v>153434</v>
      </c>
      <c r="G108" s="68">
        <f t="shared" ref="G108:AD108" si="24">G106+G107</f>
        <v>78899</v>
      </c>
      <c r="H108" s="68">
        <f t="shared" si="24"/>
        <v>4500000</v>
      </c>
      <c r="I108" s="68">
        <f t="shared" si="24"/>
        <v>9898</v>
      </c>
      <c r="J108" s="68">
        <f t="shared" si="24"/>
        <v>869126</v>
      </c>
      <c r="K108" s="68">
        <f t="shared" si="24"/>
        <v>293424</v>
      </c>
      <c r="L108" s="68">
        <f t="shared" si="24"/>
        <v>4188367</v>
      </c>
      <c r="M108" s="68">
        <f t="shared" si="24"/>
        <v>3434426</v>
      </c>
      <c r="N108" s="68">
        <f t="shared" si="24"/>
        <v>8986</v>
      </c>
      <c r="O108" s="68">
        <f t="shared" si="24"/>
        <v>1290939</v>
      </c>
      <c r="P108" s="68">
        <f t="shared" si="24"/>
        <v>83931</v>
      </c>
      <c r="Q108" s="68">
        <f t="shared" si="24"/>
        <v>1546978</v>
      </c>
      <c r="R108" s="68">
        <f t="shared" si="24"/>
        <v>46050</v>
      </c>
      <c r="S108" s="68">
        <f t="shared" si="24"/>
        <v>137465</v>
      </c>
      <c r="T108" s="68">
        <f t="shared" si="24"/>
        <v>8929058</v>
      </c>
      <c r="U108" s="68">
        <f t="shared" si="24"/>
        <v>60737</v>
      </c>
      <c r="V108" s="68">
        <f t="shared" si="24"/>
        <v>35151</v>
      </c>
      <c r="W108" s="68">
        <f t="shared" si="24"/>
        <v>386509</v>
      </c>
      <c r="X108" s="68">
        <f t="shared" si="24"/>
        <v>509211</v>
      </c>
      <c r="Y108" s="68">
        <f t="shared" si="24"/>
        <v>78796</v>
      </c>
      <c r="Z108" s="68">
        <f t="shared" si="24"/>
        <v>641391</v>
      </c>
      <c r="AA108" s="68">
        <f t="shared" si="24"/>
        <v>1620614</v>
      </c>
      <c r="AB108" s="68">
        <f t="shared" si="24"/>
        <v>1463281</v>
      </c>
      <c r="AC108" s="68">
        <f t="shared" si="24"/>
        <v>1781800</v>
      </c>
      <c r="AD108" s="68">
        <f t="shared" si="24"/>
        <v>592359</v>
      </c>
    </row>
    <row r="109" spans="1:30" x14ac:dyDescent="0.2">
      <c r="A109" s="2"/>
      <c r="B109" s="4"/>
      <c r="C109" s="71"/>
      <c r="D109" s="42"/>
      <c r="E109" s="43"/>
      <c r="F109" s="42"/>
      <c r="G109" s="43"/>
      <c r="H109" s="42"/>
      <c r="I109" s="43"/>
      <c r="J109" s="42"/>
      <c r="K109" s="43"/>
      <c r="L109" s="42"/>
      <c r="M109" s="43"/>
      <c r="N109" s="42"/>
      <c r="O109" s="43"/>
      <c r="P109" s="42"/>
      <c r="Q109" s="43"/>
      <c r="R109" s="43"/>
      <c r="S109" s="42"/>
      <c r="T109" s="43"/>
      <c r="U109" s="42"/>
      <c r="V109" s="43"/>
      <c r="W109" s="42"/>
      <c r="X109" s="43"/>
      <c r="Y109" s="42"/>
      <c r="Z109" s="43"/>
      <c r="AA109" s="42"/>
      <c r="AB109" s="43"/>
      <c r="AC109" s="43"/>
      <c r="AD109" s="43"/>
    </row>
    <row r="110" spans="1:30" ht="16.5" thickBot="1" x14ac:dyDescent="0.25">
      <c r="A110" s="2"/>
      <c r="B110" s="83" t="s">
        <v>232</v>
      </c>
      <c r="C110" s="71"/>
      <c r="D110" s="42"/>
      <c r="E110" s="43"/>
      <c r="F110" s="42"/>
      <c r="G110" s="43"/>
      <c r="H110" s="42"/>
      <c r="I110" s="43"/>
      <c r="J110" s="42"/>
      <c r="K110" s="43"/>
      <c r="L110" s="42"/>
      <c r="M110" s="43"/>
      <c r="N110" s="42"/>
      <c r="O110" s="43"/>
      <c r="P110" s="42"/>
      <c r="Q110" s="43"/>
      <c r="R110" s="43"/>
      <c r="S110" s="42"/>
      <c r="T110" s="43"/>
      <c r="U110" s="42"/>
      <c r="V110" s="43"/>
      <c r="W110" s="42"/>
      <c r="X110" s="43"/>
      <c r="Y110" s="42"/>
      <c r="Z110" s="43"/>
      <c r="AA110" s="42"/>
      <c r="AB110" s="43"/>
      <c r="AC110" s="43"/>
      <c r="AD110" s="43"/>
    </row>
    <row r="111" spans="1:30" x14ac:dyDescent="0.2">
      <c r="A111" s="2"/>
      <c r="B111" s="86" t="str">
        <f>B30</f>
        <v>General Appropriations Act Programs</v>
      </c>
      <c r="C111" s="85" t="s">
        <v>27</v>
      </c>
      <c r="D111" s="57"/>
      <c r="E111" s="58"/>
      <c r="F111" s="57"/>
      <c r="G111" s="58"/>
      <c r="H111" s="57"/>
      <c r="I111" s="58"/>
      <c r="J111" s="57"/>
      <c r="K111" s="58"/>
      <c r="L111" s="57"/>
      <c r="M111" s="58"/>
      <c r="N111" s="57"/>
      <c r="O111" s="58"/>
      <c r="P111" s="57"/>
      <c r="Q111" s="58"/>
      <c r="R111" s="58"/>
      <c r="S111" s="57"/>
      <c r="T111" s="58"/>
      <c r="U111" s="57"/>
      <c r="V111" s="58"/>
      <c r="W111" s="57"/>
      <c r="X111" s="58"/>
      <c r="Y111" s="57"/>
      <c r="Z111" s="58"/>
      <c r="AA111" s="57"/>
      <c r="AB111" s="58"/>
      <c r="AC111" s="58"/>
      <c r="AD111" s="58"/>
    </row>
    <row r="112" spans="1:30" x14ac:dyDescent="0.2">
      <c r="A112" s="2" t="s">
        <v>48</v>
      </c>
      <c r="B112" s="48" t="str">
        <f>B31</f>
        <v>State Funded Program #</v>
      </c>
      <c r="C112" s="67" t="str">
        <f t="shared" ref="C112:AD112" si="25">C31</f>
        <v>N/A</v>
      </c>
      <c r="D112" s="155">
        <f t="shared" si="25"/>
        <v>1001</v>
      </c>
      <c r="E112" s="67">
        <f t="shared" si="25"/>
        <v>1001</v>
      </c>
      <c r="F112" s="155">
        <f t="shared" si="25"/>
        <v>30350000</v>
      </c>
      <c r="G112" s="67">
        <f t="shared" si="25"/>
        <v>30350009</v>
      </c>
      <c r="H112" s="155">
        <f t="shared" si="25"/>
        <v>30350092</v>
      </c>
      <c r="I112" s="67">
        <f t="shared" si="25"/>
        <v>30980000</v>
      </c>
      <c r="J112" s="155">
        <f t="shared" si="25"/>
        <v>31490000</v>
      </c>
      <c r="K112" s="67">
        <f t="shared" si="25"/>
        <v>31970001</v>
      </c>
      <c r="L112" s="155">
        <f t="shared" si="25"/>
        <v>34050000</v>
      </c>
      <c r="M112" s="67">
        <f t="shared" si="25"/>
        <v>34080000</v>
      </c>
      <c r="N112" s="155">
        <f t="shared" si="25"/>
        <v>34680006</v>
      </c>
      <c r="O112" s="67">
        <f t="shared" si="25"/>
        <v>34680007</v>
      </c>
      <c r="P112" s="155">
        <f t="shared" si="25"/>
        <v>34720007</v>
      </c>
      <c r="Q112" s="67" t="str">
        <f t="shared" si="25"/>
        <v>3541000 Series</v>
      </c>
      <c r="R112" s="67">
        <f t="shared" si="25"/>
        <v>36260000</v>
      </c>
      <c r="S112" s="155" t="str">
        <f t="shared" si="25"/>
        <v>37G70000</v>
      </c>
      <c r="T112" s="67" t="str">
        <f t="shared" si="25"/>
        <v>37K10000</v>
      </c>
      <c r="U112" s="155">
        <f t="shared" si="25"/>
        <v>38720000</v>
      </c>
      <c r="V112" s="67">
        <f t="shared" si="25"/>
        <v>39480000</v>
      </c>
      <c r="W112" s="155">
        <f t="shared" si="25"/>
        <v>39580000</v>
      </c>
      <c r="X112" s="67">
        <f t="shared" si="25"/>
        <v>39590000</v>
      </c>
      <c r="Y112" s="155">
        <f t="shared" si="25"/>
        <v>39590002</v>
      </c>
      <c r="Z112" s="67">
        <f t="shared" si="25"/>
        <v>39590003</v>
      </c>
      <c r="AA112" s="155">
        <f t="shared" si="25"/>
        <v>39750000</v>
      </c>
      <c r="AB112" s="67">
        <f t="shared" si="25"/>
        <v>39750002</v>
      </c>
      <c r="AC112" s="67" t="str">
        <f t="shared" si="25"/>
        <v>4973000 Series</v>
      </c>
      <c r="AD112" s="67" t="str">
        <f t="shared" si="25"/>
        <v>5000000 Series</v>
      </c>
    </row>
    <row r="113" spans="1:30" ht="38.25" x14ac:dyDescent="0.2">
      <c r="A113" s="2" t="s">
        <v>49</v>
      </c>
      <c r="B113" s="48" t="str">
        <f>B32</f>
        <v>State Funded Program Description in the General Appropriations Act</v>
      </c>
      <c r="C113" s="67" t="str">
        <f t="shared" ref="C113:AD113" si="26">C32</f>
        <v>N/A</v>
      </c>
      <c r="D113" s="155" t="str">
        <f t="shared" si="26"/>
        <v>State General Fund</v>
      </c>
      <c r="E113" s="67" t="str">
        <f t="shared" si="26"/>
        <v>State General Fund</v>
      </c>
      <c r="F113" s="155" t="str">
        <f t="shared" si="26"/>
        <v>Operating Revenue</v>
      </c>
      <c r="G113" s="67" t="str">
        <f t="shared" si="26"/>
        <v>Indirect Cost Retained</v>
      </c>
      <c r="H113" s="155" t="str">
        <f t="shared" si="26"/>
        <v>Agency Service Fund</v>
      </c>
      <c r="I113" s="67" t="str">
        <f t="shared" si="26"/>
        <v>Donations</v>
      </c>
      <c r="J113" s="155" t="str">
        <f t="shared" si="26"/>
        <v>Maintenance Repairs Insurance</v>
      </c>
      <c r="K113" s="67" t="str">
        <f t="shared" si="26"/>
        <v>Motor Pool - Internal Service Fund</v>
      </c>
      <c r="L113" s="155" t="str">
        <f t="shared" si="26"/>
        <v>Prison Industries</v>
      </c>
      <c r="M113" s="67" t="str">
        <f t="shared" si="26"/>
        <v>Canteen Operations</v>
      </c>
      <c r="N113" s="155" t="str">
        <f t="shared" si="26"/>
        <v>Evidence Holding</v>
      </c>
      <c r="O113" s="67" t="str">
        <f t="shared" si="26"/>
        <v>Law Enforcement Surcharge</v>
      </c>
      <c r="P113" s="155" t="str">
        <f t="shared" si="26"/>
        <v>Income Tax Refunds</v>
      </c>
      <c r="Q113" s="67" t="str">
        <f t="shared" si="26"/>
        <v>Palmetto School District One</v>
      </c>
      <c r="R113" s="67" t="str">
        <f t="shared" si="26"/>
        <v>Recycling Program</v>
      </c>
      <c r="S113" s="155" t="str">
        <f t="shared" si="26"/>
        <v>Purchase Card Incentive</v>
      </c>
      <c r="T113" s="67" t="str">
        <f t="shared" si="26"/>
        <v>Cell Phone Interdiction</v>
      </c>
      <c r="U113" s="155" t="str">
        <f t="shared" si="26"/>
        <v>Social Security Contract</v>
      </c>
      <c r="V113" s="67" t="str">
        <f t="shared" si="26"/>
        <v>Omnibus Criminal Act</v>
      </c>
      <c r="W113" s="155" t="str">
        <f t="shared" si="26"/>
        <v>Sale of Assets</v>
      </c>
      <c r="X113" s="67" t="str">
        <f t="shared" si="26"/>
        <v>Farm Proceeds</v>
      </c>
      <c r="Y113" s="155" t="str">
        <f t="shared" si="26"/>
        <v>Horticulture Special Fund</v>
      </c>
      <c r="Z113" s="67" t="str">
        <f t="shared" si="26"/>
        <v>Palmetto Pride</v>
      </c>
      <c r="AA113" s="155" t="str">
        <f t="shared" si="26"/>
        <v>Victim Restitution Program</v>
      </c>
      <c r="AB113" s="67" t="str">
        <f t="shared" si="26"/>
        <v>Victim Assistance 24-3-40</v>
      </c>
      <c r="AC113" s="67" t="str">
        <f t="shared" si="26"/>
        <v>PUSD - Education Improvement Act</v>
      </c>
      <c r="AD113" s="67" t="str">
        <f t="shared" si="26"/>
        <v>Federal Grants</v>
      </c>
    </row>
    <row r="114" spans="1:30" x14ac:dyDescent="0.2">
      <c r="A114" s="2"/>
      <c r="B114" s="48"/>
      <c r="C114" s="72"/>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row>
    <row r="115" spans="1:30" x14ac:dyDescent="0.2">
      <c r="A115" s="2"/>
      <c r="B115" s="91" t="str">
        <f>B34</f>
        <v>Amounts Appropriated and Authorized (i.e. allowed to spend)</v>
      </c>
      <c r="C115" s="88" t="s">
        <v>27</v>
      </c>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row>
    <row r="116" spans="1:30" ht="25.5" x14ac:dyDescent="0.2">
      <c r="A116" s="2" t="s">
        <v>50</v>
      </c>
      <c r="B116" s="48" t="s">
        <v>233</v>
      </c>
      <c r="C116" s="238">
        <f>SUM(D116:BZ116)</f>
        <v>23321284</v>
      </c>
      <c r="D116" s="149">
        <v>23321284</v>
      </c>
      <c r="E116" s="49">
        <v>0</v>
      </c>
      <c r="F116" s="148">
        <v>0</v>
      </c>
      <c r="G116" s="49">
        <v>0</v>
      </c>
      <c r="H116" s="148">
        <v>0</v>
      </c>
      <c r="I116" s="49">
        <v>0</v>
      </c>
      <c r="J116" s="148">
        <v>0</v>
      </c>
      <c r="K116" s="49">
        <v>0</v>
      </c>
      <c r="L116" s="148">
        <v>0</v>
      </c>
      <c r="M116" s="49">
        <v>0</v>
      </c>
      <c r="N116" s="148">
        <v>0</v>
      </c>
      <c r="O116" s="49">
        <v>0</v>
      </c>
      <c r="P116" s="148">
        <v>0</v>
      </c>
      <c r="Q116" s="49">
        <v>0</v>
      </c>
      <c r="R116" s="49">
        <v>0</v>
      </c>
      <c r="S116" s="148">
        <v>0</v>
      </c>
      <c r="T116" s="49">
        <v>0</v>
      </c>
      <c r="U116" s="148">
        <v>0</v>
      </c>
      <c r="V116" s="49">
        <v>0</v>
      </c>
      <c r="W116" s="148">
        <v>0</v>
      </c>
      <c r="X116" s="49">
        <v>0</v>
      </c>
      <c r="Y116" s="148">
        <v>0</v>
      </c>
      <c r="Z116" s="49">
        <v>0</v>
      </c>
      <c r="AA116" s="148">
        <v>0</v>
      </c>
      <c r="AB116" s="49">
        <v>0</v>
      </c>
      <c r="AC116" s="49">
        <v>0</v>
      </c>
      <c r="AD116" s="49">
        <v>0</v>
      </c>
    </row>
    <row r="117" spans="1:30" x14ac:dyDescent="0.2">
      <c r="A117" s="2" t="s">
        <v>51</v>
      </c>
      <c r="B117" s="48" t="s">
        <v>244</v>
      </c>
      <c r="C117" s="238">
        <f>SUM(D117:BZ117)</f>
        <v>492446823</v>
      </c>
      <c r="D117" s="149">
        <v>426610613</v>
      </c>
      <c r="E117" s="50">
        <v>0</v>
      </c>
      <c r="F117" s="149">
        <v>0</v>
      </c>
      <c r="G117" s="50">
        <v>0</v>
      </c>
      <c r="H117" s="149">
        <v>0</v>
      </c>
      <c r="I117" s="50">
        <v>0</v>
      </c>
      <c r="J117" s="149">
        <v>650000</v>
      </c>
      <c r="K117" s="50">
        <v>300000</v>
      </c>
      <c r="L117" s="149">
        <v>23000000</v>
      </c>
      <c r="M117" s="50">
        <v>16700000</v>
      </c>
      <c r="N117" s="149">
        <v>0</v>
      </c>
      <c r="O117" s="50">
        <v>3400000</v>
      </c>
      <c r="P117" s="149">
        <v>0</v>
      </c>
      <c r="Q117" s="50">
        <f>Q52</f>
        <v>3914858</v>
      </c>
      <c r="R117" s="50">
        <v>300000</v>
      </c>
      <c r="S117" s="149">
        <v>25000</v>
      </c>
      <c r="T117" s="50">
        <v>2122000</v>
      </c>
      <c r="U117" s="149">
        <v>185000</v>
      </c>
      <c r="V117" s="50">
        <v>0</v>
      </c>
      <c r="W117" s="149">
        <v>20000</v>
      </c>
      <c r="X117" s="50">
        <v>9099875</v>
      </c>
      <c r="Y117" s="149">
        <v>25000</v>
      </c>
      <c r="Z117" s="50">
        <v>160000</v>
      </c>
      <c r="AA117" s="149">
        <v>585000</v>
      </c>
      <c r="AB117" s="50">
        <v>1000000</v>
      </c>
      <c r="AC117" s="50">
        <f>AC82</f>
        <v>722477</v>
      </c>
      <c r="AD117" s="50">
        <f>AD82</f>
        <v>3627000</v>
      </c>
    </row>
    <row r="118" spans="1:30" x14ac:dyDescent="0.2">
      <c r="A118" s="2" t="s">
        <v>52</v>
      </c>
      <c r="B118" s="89" t="s">
        <v>234</v>
      </c>
      <c r="C118" s="238">
        <f>SUM(D118:BZ118)</f>
        <v>515768107</v>
      </c>
      <c r="D118" s="148">
        <f>D116+D117</f>
        <v>449931897</v>
      </c>
      <c r="E118" s="49">
        <f t="shared" ref="E118:AD118" si="27">SUM(E116:E117)</f>
        <v>0</v>
      </c>
      <c r="F118" s="148">
        <f t="shared" si="27"/>
        <v>0</v>
      </c>
      <c r="G118" s="49">
        <f t="shared" si="27"/>
        <v>0</v>
      </c>
      <c r="H118" s="148">
        <f t="shared" si="27"/>
        <v>0</v>
      </c>
      <c r="I118" s="49">
        <f t="shared" si="27"/>
        <v>0</v>
      </c>
      <c r="J118" s="148">
        <f t="shared" si="27"/>
        <v>650000</v>
      </c>
      <c r="K118" s="49">
        <f t="shared" si="27"/>
        <v>300000</v>
      </c>
      <c r="L118" s="148">
        <f t="shared" si="27"/>
        <v>23000000</v>
      </c>
      <c r="M118" s="49">
        <f t="shared" si="27"/>
        <v>16700000</v>
      </c>
      <c r="N118" s="148">
        <f t="shared" si="27"/>
        <v>0</v>
      </c>
      <c r="O118" s="49">
        <f t="shared" si="27"/>
        <v>3400000</v>
      </c>
      <c r="P118" s="148">
        <f t="shared" si="27"/>
        <v>0</v>
      </c>
      <c r="Q118" s="49">
        <f t="shared" si="27"/>
        <v>3914858</v>
      </c>
      <c r="R118" s="49">
        <f t="shared" si="27"/>
        <v>300000</v>
      </c>
      <c r="S118" s="148">
        <f t="shared" si="27"/>
        <v>25000</v>
      </c>
      <c r="T118" s="49">
        <f t="shared" si="27"/>
        <v>2122000</v>
      </c>
      <c r="U118" s="148">
        <f t="shared" si="27"/>
        <v>185000</v>
      </c>
      <c r="V118" s="49">
        <f t="shared" si="27"/>
        <v>0</v>
      </c>
      <c r="W118" s="148">
        <f t="shared" si="27"/>
        <v>20000</v>
      </c>
      <c r="X118" s="49">
        <f t="shared" si="27"/>
        <v>9099875</v>
      </c>
      <c r="Y118" s="148">
        <f t="shared" si="27"/>
        <v>25000</v>
      </c>
      <c r="Z118" s="49">
        <f t="shared" si="27"/>
        <v>160000</v>
      </c>
      <c r="AA118" s="148">
        <f t="shared" si="27"/>
        <v>585000</v>
      </c>
      <c r="AB118" s="49">
        <f t="shared" si="27"/>
        <v>1000000</v>
      </c>
      <c r="AC118" s="49">
        <f t="shared" si="27"/>
        <v>722477</v>
      </c>
      <c r="AD118" s="49">
        <f t="shared" si="27"/>
        <v>3627000</v>
      </c>
    </row>
    <row r="119" spans="1:30" x14ac:dyDescent="0.2">
      <c r="A119" s="2" t="s">
        <v>53</v>
      </c>
      <c r="B119" s="92" t="s">
        <v>245</v>
      </c>
      <c r="C119" s="104">
        <f>SUM(D119:BZ119)</f>
        <v>7758139</v>
      </c>
      <c r="D119" s="151">
        <f>4707549</f>
        <v>4707549</v>
      </c>
      <c r="E119" s="51">
        <v>3050590</v>
      </c>
      <c r="F119" s="151">
        <v>0</v>
      </c>
      <c r="G119" s="51">
        <v>0</v>
      </c>
      <c r="H119" s="151">
        <v>0</v>
      </c>
      <c r="I119" s="51">
        <v>0</v>
      </c>
      <c r="J119" s="151">
        <v>0</v>
      </c>
      <c r="K119" s="51">
        <v>0</v>
      </c>
      <c r="L119" s="151">
        <v>0</v>
      </c>
      <c r="M119" s="51">
        <v>0</v>
      </c>
      <c r="N119" s="151">
        <v>0</v>
      </c>
      <c r="O119" s="51">
        <v>0</v>
      </c>
      <c r="P119" s="151">
        <v>0</v>
      </c>
      <c r="Q119" s="51">
        <v>0</v>
      </c>
      <c r="R119" s="51">
        <v>0</v>
      </c>
      <c r="S119" s="151">
        <v>0</v>
      </c>
      <c r="T119" s="51">
        <v>0</v>
      </c>
      <c r="U119" s="151">
        <v>0</v>
      </c>
      <c r="V119" s="51">
        <v>0</v>
      </c>
      <c r="W119" s="151">
        <v>0</v>
      </c>
      <c r="X119" s="51">
        <v>0</v>
      </c>
      <c r="Y119" s="151">
        <v>0</v>
      </c>
      <c r="Z119" s="51">
        <v>0</v>
      </c>
      <c r="AA119" s="151">
        <v>0</v>
      </c>
      <c r="AB119" s="51">
        <v>0</v>
      </c>
      <c r="AC119" s="51">
        <v>0</v>
      </c>
      <c r="AD119" s="51">
        <v>0</v>
      </c>
    </row>
    <row r="120" spans="1:30" x14ac:dyDescent="0.2">
      <c r="A120" s="2" t="s">
        <v>54</v>
      </c>
      <c r="B120" s="89" t="s">
        <v>235</v>
      </c>
      <c r="C120" s="61">
        <f>SUM(D120:BZ120)</f>
        <v>523526246</v>
      </c>
      <c r="D120" s="239">
        <f t="shared" ref="D120:AD120" si="28">SUM(D118:D119)</f>
        <v>454639446</v>
      </c>
      <c r="E120" s="239">
        <f t="shared" si="28"/>
        <v>3050590</v>
      </c>
      <c r="F120" s="239">
        <f t="shared" si="28"/>
        <v>0</v>
      </c>
      <c r="G120" s="239">
        <f t="shared" si="28"/>
        <v>0</v>
      </c>
      <c r="H120" s="239">
        <f t="shared" si="28"/>
        <v>0</v>
      </c>
      <c r="I120" s="239">
        <f t="shared" si="28"/>
        <v>0</v>
      </c>
      <c r="J120" s="239">
        <f t="shared" si="28"/>
        <v>650000</v>
      </c>
      <c r="K120" s="239">
        <f t="shared" si="28"/>
        <v>300000</v>
      </c>
      <c r="L120" s="239">
        <f t="shared" si="28"/>
        <v>23000000</v>
      </c>
      <c r="M120" s="239">
        <f t="shared" si="28"/>
        <v>16700000</v>
      </c>
      <c r="N120" s="239">
        <f t="shared" si="28"/>
        <v>0</v>
      </c>
      <c r="O120" s="239">
        <f t="shared" si="28"/>
        <v>3400000</v>
      </c>
      <c r="P120" s="239">
        <f t="shared" si="28"/>
        <v>0</v>
      </c>
      <c r="Q120" s="239">
        <f t="shared" si="28"/>
        <v>3914858</v>
      </c>
      <c r="R120" s="239">
        <f t="shared" si="28"/>
        <v>300000</v>
      </c>
      <c r="S120" s="239">
        <f t="shared" si="28"/>
        <v>25000</v>
      </c>
      <c r="T120" s="239">
        <f t="shared" si="28"/>
        <v>2122000</v>
      </c>
      <c r="U120" s="239">
        <f t="shared" si="28"/>
        <v>185000</v>
      </c>
      <c r="V120" s="239">
        <f t="shared" si="28"/>
        <v>0</v>
      </c>
      <c r="W120" s="239">
        <f t="shared" si="28"/>
        <v>20000</v>
      </c>
      <c r="X120" s="239">
        <f t="shared" si="28"/>
        <v>9099875</v>
      </c>
      <c r="Y120" s="239">
        <f t="shared" si="28"/>
        <v>25000</v>
      </c>
      <c r="Z120" s="239">
        <f t="shared" si="28"/>
        <v>160000</v>
      </c>
      <c r="AA120" s="239">
        <f t="shared" si="28"/>
        <v>585000</v>
      </c>
      <c r="AB120" s="239">
        <f t="shared" si="28"/>
        <v>1000000</v>
      </c>
      <c r="AC120" s="239">
        <f t="shared" si="28"/>
        <v>722477</v>
      </c>
      <c r="AD120" s="239">
        <f t="shared" si="28"/>
        <v>3627000</v>
      </c>
    </row>
    <row r="121" spans="1:30" s="143" customFormat="1" ht="13.5" thickBot="1" x14ac:dyDescent="0.25">
      <c r="A121" s="142"/>
      <c r="B121" s="144" t="s">
        <v>246</v>
      </c>
      <c r="C121" s="145">
        <f>C120/C120</f>
        <v>1</v>
      </c>
      <c r="D121" s="153">
        <f>D120/C120</f>
        <v>0.86841767623623589</v>
      </c>
      <c r="E121" s="145">
        <f>E120/$C$120</f>
        <v>5.8270048986235543E-3</v>
      </c>
      <c r="F121" s="145">
        <f t="shared" ref="F121:AD121" si="29">F120/$C$120</f>
        <v>0</v>
      </c>
      <c r="G121" s="145">
        <f t="shared" si="29"/>
        <v>0</v>
      </c>
      <c r="H121" s="145">
        <f t="shared" si="29"/>
        <v>0</v>
      </c>
      <c r="I121" s="145">
        <f t="shared" si="29"/>
        <v>0</v>
      </c>
      <c r="J121" s="145">
        <f t="shared" si="29"/>
        <v>1.2415805415035485E-3</v>
      </c>
      <c r="K121" s="145">
        <f t="shared" si="29"/>
        <v>5.7303717300163785E-4</v>
      </c>
      <c r="L121" s="145">
        <f t="shared" si="29"/>
        <v>4.3932849930125563E-2</v>
      </c>
      <c r="M121" s="145">
        <f t="shared" si="29"/>
        <v>3.1899069297091173E-2</v>
      </c>
      <c r="N121" s="145">
        <f t="shared" si="29"/>
        <v>0</v>
      </c>
      <c r="O121" s="145">
        <f t="shared" si="29"/>
        <v>6.4944212940185623E-3</v>
      </c>
      <c r="P121" s="145">
        <f t="shared" si="29"/>
        <v>0</v>
      </c>
      <c r="Q121" s="145">
        <f t="shared" si="29"/>
        <v>7.477863870076153E-3</v>
      </c>
      <c r="R121" s="145">
        <f t="shared" si="29"/>
        <v>5.7303717300163785E-4</v>
      </c>
      <c r="S121" s="145">
        <f t="shared" si="29"/>
        <v>4.7753097750136485E-5</v>
      </c>
      <c r="T121" s="145">
        <f t="shared" si="29"/>
        <v>4.0532829370315852E-3</v>
      </c>
      <c r="U121" s="145">
        <f t="shared" si="29"/>
        <v>3.5337292335100998E-4</v>
      </c>
      <c r="V121" s="145">
        <f t="shared" si="29"/>
        <v>0</v>
      </c>
      <c r="W121" s="145">
        <f t="shared" si="29"/>
        <v>3.8202478200109188E-5</v>
      </c>
      <c r="X121" s="145">
        <f t="shared" si="29"/>
        <v>1.7381888815560929E-2</v>
      </c>
      <c r="Y121" s="145">
        <f t="shared" si="29"/>
        <v>4.7753097750136485E-5</v>
      </c>
      <c r="Z121" s="145">
        <f t="shared" si="29"/>
        <v>3.056198256008735E-4</v>
      </c>
      <c r="AA121" s="145">
        <f t="shared" si="29"/>
        <v>1.1174224873531937E-3</v>
      </c>
      <c r="AB121" s="145">
        <f t="shared" si="29"/>
        <v>1.9101239100054593E-3</v>
      </c>
      <c r="AC121" s="145">
        <f t="shared" si="29"/>
        <v>1.3800205921290143E-3</v>
      </c>
      <c r="AD121" s="145">
        <f t="shared" si="29"/>
        <v>6.9280194215898009E-3</v>
      </c>
    </row>
    <row r="122" spans="1:30" x14ac:dyDescent="0.2">
      <c r="A122" s="2"/>
      <c r="B122" s="44"/>
      <c r="C122" s="71"/>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row>
    <row r="123" spans="1:30" ht="16.5" thickBot="1" x14ac:dyDescent="0.25">
      <c r="A123" s="2"/>
      <c r="B123" s="83" t="s">
        <v>236</v>
      </c>
      <c r="C123" s="71"/>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row>
    <row r="124" spans="1:30" x14ac:dyDescent="0.2">
      <c r="A124" s="2"/>
      <c r="B124" s="86" t="s">
        <v>39</v>
      </c>
      <c r="C124" s="85" t="s">
        <v>27</v>
      </c>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row>
    <row r="125" spans="1:30" x14ac:dyDescent="0.2">
      <c r="A125" s="81" t="s">
        <v>55</v>
      </c>
      <c r="B125" s="94" t="s">
        <v>35</v>
      </c>
      <c r="C125" s="40" t="s">
        <v>30</v>
      </c>
      <c r="D125" s="155" t="str">
        <f t="shared" ref="D125:AD125" si="30">D45</f>
        <v>SCEIS</v>
      </c>
      <c r="E125" s="67" t="str">
        <f t="shared" si="30"/>
        <v>SCEIS</v>
      </c>
      <c r="F125" s="155">
        <f t="shared" si="30"/>
        <v>0</v>
      </c>
      <c r="G125" s="67">
        <f t="shared" si="30"/>
        <v>0</v>
      </c>
      <c r="H125" s="155">
        <f t="shared" si="30"/>
        <v>0</v>
      </c>
      <c r="I125" s="67">
        <f t="shared" si="30"/>
        <v>0</v>
      </c>
      <c r="J125" s="155">
        <f t="shared" si="30"/>
        <v>0</v>
      </c>
      <c r="K125" s="67">
        <f t="shared" si="30"/>
        <v>0</v>
      </c>
      <c r="L125" s="155">
        <f t="shared" si="30"/>
        <v>0</v>
      </c>
      <c r="M125" s="67">
        <f t="shared" si="30"/>
        <v>0</v>
      </c>
      <c r="N125" s="155">
        <f t="shared" si="30"/>
        <v>0</v>
      </c>
      <c r="O125" s="67">
        <f t="shared" si="30"/>
        <v>0</v>
      </c>
      <c r="P125" s="155">
        <f t="shared" si="30"/>
        <v>0</v>
      </c>
      <c r="Q125" s="67">
        <f t="shared" si="30"/>
        <v>0</v>
      </c>
      <c r="R125" s="67">
        <f t="shared" si="30"/>
        <v>0</v>
      </c>
      <c r="S125" s="155">
        <f t="shared" si="30"/>
        <v>0</v>
      </c>
      <c r="T125" s="67">
        <f t="shared" si="30"/>
        <v>0</v>
      </c>
      <c r="U125" s="155">
        <f t="shared" si="30"/>
        <v>0</v>
      </c>
      <c r="V125" s="67">
        <f t="shared" si="30"/>
        <v>0</v>
      </c>
      <c r="W125" s="155">
        <f t="shared" si="30"/>
        <v>0</v>
      </c>
      <c r="X125" s="67">
        <f t="shared" si="30"/>
        <v>0</v>
      </c>
      <c r="Y125" s="155">
        <f t="shared" si="30"/>
        <v>0</v>
      </c>
      <c r="Z125" s="67">
        <f t="shared" si="30"/>
        <v>0</v>
      </c>
      <c r="AA125" s="155">
        <f t="shared" si="30"/>
        <v>0</v>
      </c>
      <c r="AB125" s="67">
        <f t="shared" si="30"/>
        <v>0</v>
      </c>
      <c r="AC125" s="67">
        <f t="shared" si="30"/>
        <v>0</v>
      </c>
      <c r="AD125" s="67">
        <f t="shared" si="30"/>
        <v>0</v>
      </c>
    </row>
    <row r="126" spans="1:30" x14ac:dyDescent="0.2">
      <c r="A126" s="47"/>
      <c r="B126" s="95"/>
      <c r="C126" s="32"/>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row>
    <row r="127" spans="1:30" x14ac:dyDescent="0.2">
      <c r="A127" s="47"/>
      <c r="B127" s="103" t="s">
        <v>118</v>
      </c>
      <c r="C127" s="88" t="s">
        <v>27</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row>
    <row r="128" spans="1:30" ht="38.25" x14ac:dyDescent="0.2">
      <c r="A128" s="47" t="s">
        <v>56</v>
      </c>
      <c r="B128" s="48" t="s">
        <v>114</v>
      </c>
      <c r="C128" s="67" t="str">
        <f>C91</f>
        <v>N/A</v>
      </c>
      <c r="D128" s="155" t="str">
        <f>D91</f>
        <v>General Fund</v>
      </c>
      <c r="E128" s="67" t="str">
        <f t="shared" ref="E128:AD128" si="31">E91</f>
        <v>General Fund</v>
      </c>
      <c r="F128" s="155" t="str">
        <f t="shared" si="31"/>
        <v>Operating Revenue</v>
      </c>
      <c r="G128" s="67" t="str">
        <f t="shared" si="31"/>
        <v>Indirect Cost Retained</v>
      </c>
      <c r="H128" s="155" t="str">
        <f t="shared" si="31"/>
        <v>Agency Service Fund</v>
      </c>
      <c r="I128" s="67" t="str">
        <f t="shared" si="31"/>
        <v>Donations</v>
      </c>
      <c r="J128" s="155" t="str">
        <f t="shared" si="31"/>
        <v>Maintenance Repairs Insurance</v>
      </c>
      <c r="K128" s="67" t="str">
        <f t="shared" si="31"/>
        <v>Motor Pool - Internal Service Fund</v>
      </c>
      <c r="L128" s="155" t="str">
        <f t="shared" si="31"/>
        <v>Prison Industries</v>
      </c>
      <c r="M128" s="67" t="str">
        <f t="shared" si="31"/>
        <v>Canteen Operations</v>
      </c>
      <c r="N128" s="155" t="str">
        <f t="shared" si="31"/>
        <v>Evidence Holding</v>
      </c>
      <c r="O128" s="67" t="str">
        <f t="shared" si="31"/>
        <v>Law Enforcement Surcharge</v>
      </c>
      <c r="P128" s="155" t="str">
        <f t="shared" si="31"/>
        <v>Income Tax Refunds</v>
      </c>
      <c r="Q128" s="67" t="str">
        <f t="shared" si="31"/>
        <v>PUSD - EFA</v>
      </c>
      <c r="R128" s="67" t="str">
        <f t="shared" si="31"/>
        <v>Recycling Program</v>
      </c>
      <c r="S128" s="155" t="str">
        <f t="shared" si="31"/>
        <v>Purchase Card Incentive</v>
      </c>
      <c r="T128" s="67" t="str">
        <f t="shared" si="31"/>
        <v>Cell Phone Interdiction</v>
      </c>
      <c r="U128" s="155" t="str">
        <f t="shared" si="31"/>
        <v>Social Security Contract</v>
      </c>
      <c r="V128" s="67" t="str">
        <f t="shared" si="31"/>
        <v>Omnibus Criminal Act</v>
      </c>
      <c r="W128" s="155" t="str">
        <f t="shared" si="31"/>
        <v>Sale of Assets</v>
      </c>
      <c r="X128" s="67" t="str">
        <f t="shared" si="31"/>
        <v>Farm Proceeds</v>
      </c>
      <c r="Y128" s="155" t="str">
        <f t="shared" si="31"/>
        <v>Horticulture Special Fund</v>
      </c>
      <c r="Z128" s="67" t="str">
        <f t="shared" si="31"/>
        <v>Palmetto Pride</v>
      </c>
      <c r="AA128" s="155" t="str">
        <f t="shared" si="31"/>
        <v>Victim Restitution</v>
      </c>
      <c r="AB128" s="67" t="str">
        <f t="shared" si="31"/>
        <v>Victim Assistance 24-3-40</v>
      </c>
      <c r="AC128" s="67" t="str">
        <f t="shared" si="31"/>
        <v>PUSD - Education Improvement Act</v>
      </c>
      <c r="AD128" s="67" t="str">
        <f t="shared" si="31"/>
        <v>Federal Grants</v>
      </c>
    </row>
    <row r="129" spans="1:30" x14ac:dyDescent="0.2">
      <c r="A129" s="47" t="s">
        <v>57</v>
      </c>
      <c r="B129" s="48" t="s">
        <v>261</v>
      </c>
      <c r="C129" s="304" t="s">
        <v>30</v>
      </c>
      <c r="D129" s="155">
        <f t="shared" ref="D129:AD129" si="32">IF(ISBLANK(D49),"",(D49-1))</f>
        <v>-1</v>
      </c>
      <c r="E129" s="67">
        <f t="shared" si="32"/>
        <v>-1</v>
      </c>
      <c r="F129" s="155" t="str">
        <f t="shared" si="32"/>
        <v/>
      </c>
      <c r="G129" s="67" t="str">
        <f t="shared" si="32"/>
        <v/>
      </c>
      <c r="H129" s="155" t="str">
        <f t="shared" si="32"/>
        <v/>
      </c>
      <c r="I129" s="67" t="str">
        <f t="shared" si="32"/>
        <v/>
      </c>
      <c r="J129" s="155" t="str">
        <f t="shared" si="32"/>
        <v/>
      </c>
      <c r="K129" s="67" t="str">
        <f t="shared" si="32"/>
        <v/>
      </c>
      <c r="L129" s="155" t="str">
        <f t="shared" si="32"/>
        <v/>
      </c>
      <c r="M129" s="67" t="str">
        <f t="shared" si="32"/>
        <v/>
      </c>
      <c r="N129" s="155" t="str">
        <f t="shared" si="32"/>
        <v/>
      </c>
      <c r="O129" s="67" t="str">
        <f t="shared" si="32"/>
        <v/>
      </c>
      <c r="P129" s="155" t="str">
        <f t="shared" si="32"/>
        <v/>
      </c>
      <c r="Q129" s="67" t="str">
        <f t="shared" si="32"/>
        <v/>
      </c>
      <c r="R129" s="67" t="str">
        <f t="shared" si="32"/>
        <v/>
      </c>
      <c r="S129" s="155" t="str">
        <f t="shared" si="32"/>
        <v/>
      </c>
      <c r="T129" s="67" t="str">
        <f t="shared" si="32"/>
        <v/>
      </c>
      <c r="U129" s="155" t="str">
        <f t="shared" si="32"/>
        <v/>
      </c>
      <c r="V129" s="67" t="str">
        <f t="shared" si="32"/>
        <v/>
      </c>
      <c r="W129" s="155" t="str">
        <f t="shared" si="32"/>
        <v/>
      </c>
      <c r="X129" s="67" t="str">
        <f t="shared" si="32"/>
        <v/>
      </c>
      <c r="Y129" s="155" t="str">
        <f t="shared" si="32"/>
        <v/>
      </c>
      <c r="Z129" s="67" t="str">
        <f t="shared" si="32"/>
        <v/>
      </c>
      <c r="AA129" s="155" t="str">
        <f t="shared" si="32"/>
        <v/>
      </c>
      <c r="AB129" s="67" t="str">
        <f t="shared" si="32"/>
        <v/>
      </c>
      <c r="AC129" s="67" t="str">
        <f t="shared" si="32"/>
        <v/>
      </c>
      <c r="AD129" s="67" t="str">
        <f t="shared" si="32"/>
        <v/>
      </c>
    </row>
    <row r="130" spans="1:30" x14ac:dyDescent="0.2">
      <c r="A130" s="2" t="s">
        <v>58</v>
      </c>
      <c r="B130" s="95" t="s">
        <v>262</v>
      </c>
      <c r="C130" s="40" t="s">
        <v>30</v>
      </c>
      <c r="D130" s="154">
        <f t="shared" ref="D130:AD130" si="33">D50</f>
        <v>0</v>
      </c>
      <c r="E130" s="45">
        <f t="shared" si="33"/>
        <v>0</v>
      </c>
      <c r="F130" s="154">
        <f t="shared" si="33"/>
        <v>0</v>
      </c>
      <c r="G130" s="45">
        <f t="shared" si="33"/>
        <v>0</v>
      </c>
      <c r="H130" s="154">
        <f t="shared" si="33"/>
        <v>0</v>
      </c>
      <c r="I130" s="45">
        <f t="shared" si="33"/>
        <v>0</v>
      </c>
      <c r="J130" s="154">
        <f t="shared" si="33"/>
        <v>0</v>
      </c>
      <c r="K130" s="45">
        <f t="shared" si="33"/>
        <v>0</v>
      </c>
      <c r="L130" s="154">
        <f t="shared" si="33"/>
        <v>0</v>
      </c>
      <c r="M130" s="45">
        <f t="shared" si="33"/>
        <v>0</v>
      </c>
      <c r="N130" s="154">
        <f t="shared" si="33"/>
        <v>0</v>
      </c>
      <c r="O130" s="45">
        <f t="shared" si="33"/>
        <v>0</v>
      </c>
      <c r="P130" s="154">
        <f t="shared" si="33"/>
        <v>0</v>
      </c>
      <c r="Q130" s="45">
        <f t="shared" si="33"/>
        <v>0</v>
      </c>
      <c r="R130" s="45">
        <f t="shared" si="33"/>
        <v>0</v>
      </c>
      <c r="S130" s="154">
        <f t="shared" si="33"/>
        <v>0</v>
      </c>
      <c r="T130" s="45">
        <f t="shared" si="33"/>
        <v>0</v>
      </c>
      <c r="U130" s="154">
        <f t="shared" si="33"/>
        <v>0</v>
      </c>
      <c r="V130" s="45">
        <f t="shared" si="33"/>
        <v>0</v>
      </c>
      <c r="W130" s="154">
        <f t="shared" si="33"/>
        <v>0</v>
      </c>
      <c r="X130" s="45">
        <f t="shared" si="33"/>
        <v>0</v>
      </c>
      <c r="Y130" s="154">
        <f t="shared" si="33"/>
        <v>0</v>
      </c>
      <c r="Z130" s="45">
        <f t="shared" si="33"/>
        <v>0</v>
      </c>
      <c r="AA130" s="154">
        <f t="shared" si="33"/>
        <v>0</v>
      </c>
      <c r="AB130" s="45">
        <f t="shared" si="33"/>
        <v>0</v>
      </c>
      <c r="AC130" s="45">
        <f t="shared" si="33"/>
        <v>0</v>
      </c>
      <c r="AD130" s="45">
        <f t="shared" si="33"/>
        <v>0</v>
      </c>
    </row>
    <row r="131" spans="1:30" ht="38.25" x14ac:dyDescent="0.2">
      <c r="A131" s="47" t="s">
        <v>59</v>
      </c>
      <c r="B131" s="48" t="s">
        <v>33</v>
      </c>
      <c r="C131" s="67" t="str">
        <f>C113</f>
        <v>N/A</v>
      </c>
      <c r="D131" s="155" t="str">
        <f>D113</f>
        <v>State General Fund</v>
      </c>
      <c r="E131" s="67" t="str">
        <f t="shared" ref="E131:AD131" si="34">E113</f>
        <v>State General Fund</v>
      </c>
      <c r="F131" s="155" t="str">
        <f t="shared" si="34"/>
        <v>Operating Revenue</v>
      </c>
      <c r="G131" s="67" t="str">
        <f t="shared" si="34"/>
        <v>Indirect Cost Retained</v>
      </c>
      <c r="H131" s="155" t="str">
        <f t="shared" si="34"/>
        <v>Agency Service Fund</v>
      </c>
      <c r="I131" s="67" t="str">
        <f t="shared" si="34"/>
        <v>Donations</v>
      </c>
      <c r="J131" s="155" t="str">
        <f t="shared" si="34"/>
        <v>Maintenance Repairs Insurance</v>
      </c>
      <c r="K131" s="67" t="str">
        <f t="shared" si="34"/>
        <v>Motor Pool - Internal Service Fund</v>
      </c>
      <c r="L131" s="155" t="str">
        <f t="shared" si="34"/>
        <v>Prison Industries</v>
      </c>
      <c r="M131" s="67" t="str">
        <f t="shared" si="34"/>
        <v>Canteen Operations</v>
      </c>
      <c r="N131" s="155" t="str">
        <f t="shared" si="34"/>
        <v>Evidence Holding</v>
      </c>
      <c r="O131" s="67" t="str">
        <f t="shared" si="34"/>
        <v>Law Enforcement Surcharge</v>
      </c>
      <c r="P131" s="155" t="str">
        <f t="shared" si="34"/>
        <v>Income Tax Refunds</v>
      </c>
      <c r="Q131" s="67" t="str">
        <f t="shared" si="34"/>
        <v>Palmetto School District One</v>
      </c>
      <c r="R131" s="67" t="str">
        <f t="shared" si="34"/>
        <v>Recycling Program</v>
      </c>
      <c r="S131" s="155" t="str">
        <f t="shared" si="34"/>
        <v>Purchase Card Incentive</v>
      </c>
      <c r="T131" s="67" t="str">
        <f t="shared" si="34"/>
        <v>Cell Phone Interdiction</v>
      </c>
      <c r="U131" s="155" t="str">
        <f t="shared" si="34"/>
        <v>Social Security Contract</v>
      </c>
      <c r="V131" s="67" t="str">
        <f t="shared" si="34"/>
        <v>Omnibus Criminal Act</v>
      </c>
      <c r="W131" s="155" t="str">
        <f t="shared" si="34"/>
        <v>Sale of Assets</v>
      </c>
      <c r="X131" s="67" t="str">
        <f t="shared" si="34"/>
        <v>Farm Proceeds</v>
      </c>
      <c r="Y131" s="155" t="str">
        <f t="shared" si="34"/>
        <v>Horticulture Special Fund</v>
      </c>
      <c r="Z131" s="67" t="str">
        <f t="shared" si="34"/>
        <v>Palmetto Pride</v>
      </c>
      <c r="AA131" s="155" t="str">
        <f t="shared" si="34"/>
        <v>Victim Restitution Program</v>
      </c>
      <c r="AB131" s="67" t="str">
        <f t="shared" si="34"/>
        <v>Victim Assistance 24-3-40</v>
      </c>
      <c r="AC131" s="67" t="str">
        <f t="shared" si="34"/>
        <v>PUSD - Education Improvement Act</v>
      </c>
      <c r="AD131" s="67" t="str">
        <f t="shared" si="34"/>
        <v>Federal Grants</v>
      </c>
    </row>
    <row r="132" spans="1:30" x14ac:dyDescent="0.2">
      <c r="A132" s="47" t="s">
        <v>60</v>
      </c>
      <c r="B132" s="89" t="s">
        <v>237</v>
      </c>
      <c r="C132" s="238">
        <f t="shared" ref="C132:AD132" si="35">C120</f>
        <v>523526246</v>
      </c>
      <c r="D132" s="148">
        <f t="shared" si="35"/>
        <v>454639446</v>
      </c>
      <c r="E132" s="49">
        <f t="shared" si="35"/>
        <v>3050590</v>
      </c>
      <c r="F132" s="148">
        <f t="shared" si="35"/>
        <v>0</v>
      </c>
      <c r="G132" s="49">
        <f t="shared" si="35"/>
        <v>0</v>
      </c>
      <c r="H132" s="148">
        <f t="shared" si="35"/>
        <v>0</v>
      </c>
      <c r="I132" s="49">
        <f t="shared" si="35"/>
        <v>0</v>
      </c>
      <c r="J132" s="148">
        <f t="shared" si="35"/>
        <v>650000</v>
      </c>
      <c r="K132" s="49">
        <f t="shared" si="35"/>
        <v>300000</v>
      </c>
      <c r="L132" s="148">
        <f t="shared" si="35"/>
        <v>23000000</v>
      </c>
      <c r="M132" s="49">
        <f t="shared" si="35"/>
        <v>16700000</v>
      </c>
      <c r="N132" s="148">
        <f t="shared" si="35"/>
        <v>0</v>
      </c>
      <c r="O132" s="49">
        <f t="shared" si="35"/>
        <v>3400000</v>
      </c>
      <c r="P132" s="148">
        <f t="shared" si="35"/>
        <v>0</v>
      </c>
      <c r="Q132" s="49">
        <f t="shared" si="35"/>
        <v>3914858</v>
      </c>
      <c r="R132" s="49">
        <f t="shared" si="35"/>
        <v>300000</v>
      </c>
      <c r="S132" s="148">
        <f t="shared" si="35"/>
        <v>25000</v>
      </c>
      <c r="T132" s="49">
        <f t="shared" si="35"/>
        <v>2122000</v>
      </c>
      <c r="U132" s="148">
        <f t="shared" si="35"/>
        <v>185000</v>
      </c>
      <c r="V132" s="49">
        <f t="shared" si="35"/>
        <v>0</v>
      </c>
      <c r="W132" s="148">
        <f t="shared" si="35"/>
        <v>20000</v>
      </c>
      <c r="X132" s="49">
        <f t="shared" si="35"/>
        <v>9099875</v>
      </c>
      <c r="Y132" s="148">
        <f t="shared" si="35"/>
        <v>25000</v>
      </c>
      <c r="Z132" s="49">
        <f t="shared" si="35"/>
        <v>160000</v>
      </c>
      <c r="AA132" s="148">
        <f t="shared" si="35"/>
        <v>585000</v>
      </c>
      <c r="AB132" s="49">
        <f t="shared" si="35"/>
        <v>1000000</v>
      </c>
      <c r="AC132" s="49">
        <f t="shared" si="35"/>
        <v>722477</v>
      </c>
      <c r="AD132" s="49">
        <f t="shared" si="35"/>
        <v>3627000</v>
      </c>
    </row>
    <row r="133" spans="1:30" x14ac:dyDescent="0.2">
      <c r="A133" s="47"/>
      <c r="B133" s="48"/>
      <c r="C133" s="238"/>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row>
    <row r="134" spans="1:30" ht="25.5" x14ac:dyDescent="0.2">
      <c r="A134" s="47"/>
      <c r="B134" s="301" t="s">
        <v>2126</v>
      </c>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238"/>
    </row>
    <row r="135" spans="1:30" x14ac:dyDescent="0.2">
      <c r="A135" s="47"/>
      <c r="B135" s="48" t="s">
        <v>484</v>
      </c>
      <c r="C135" s="302"/>
      <c r="D135" s="156"/>
      <c r="E135" s="87"/>
      <c r="F135" s="156"/>
      <c r="G135" s="87"/>
      <c r="H135" s="156"/>
      <c r="I135" s="87"/>
      <c r="J135" s="156"/>
      <c r="K135" s="87"/>
      <c r="L135" s="156"/>
      <c r="M135" s="87"/>
      <c r="N135" s="156"/>
      <c r="O135" s="87"/>
      <c r="P135" s="156"/>
      <c r="Q135" s="87"/>
      <c r="R135" s="87"/>
      <c r="S135" s="156"/>
      <c r="T135" s="87"/>
      <c r="U135" s="156"/>
      <c r="V135" s="50"/>
      <c r="W135" s="156"/>
      <c r="X135" s="87"/>
      <c r="Y135" s="156"/>
      <c r="Z135" s="87"/>
      <c r="AA135" s="156"/>
      <c r="AB135" s="87"/>
      <c r="AC135" s="87"/>
      <c r="AD135" s="87"/>
    </row>
    <row r="136" spans="1:30" x14ac:dyDescent="0.2">
      <c r="A136" s="2"/>
      <c r="B136" s="160" t="s">
        <v>492</v>
      </c>
      <c r="C136" s="303">
        <f>SUM(D136:AD136)</f>
        <v>300021033</v>
      </c>
      <c r="D136" s="148">
        <f>257428146+5000000+6000000+7956000-170113</f>
        <v>276214033</v>
      </c>
      <c r="E136" s="49"/>
      <c r="F136" s="148"/>
      <c r="G136" s="49"/>
      <c r="H136" s="148"/>
      <c r="I136" s="49"/>
      <c r="J136" s="148"/>
      <c r="K136" s="49"/>
      <c r="L136" s="148"/>
      <c r="M136" s="49">
        <v>16700000</v>
      </c>
      <c r="N136" s="148"/>
      <c r="O136" s="49">
        <f>O132-V136</f>
        <v>1982485</v>
      </c>
      <c r="P136" s="148"/>
      <c r="Q136" s="49"/>
      <c r="R136" s="49"/>
      <c r="S136" s="148"/>
      <c r="T136" s="49">
        <v>2122000</v>
      </c>
      <c r="U136" s="148"/>
      <c r="V136" s="49">
        <v>1417515</v>
      </c>
      <c r="W136" s="148"/>
      <c r="X136" s="49"/>
      <c r="Y136" s="148"/>
      <c r="Z136" s="49"/>
      <c r="AA136" s="148">
        <v>585000</v>
      </c>
      <c r="AB136" s="49">
        <v>1000000</v>
      </c>
      <c r="AC136" s="49"/>
      <c r="AD136" s="49"/>
    </row>
    <row r="137" spans="1:30" x14ac:dyDescent="0.2">
      <c r="A137" s="2"/>
      <c r="B137" s="160" t="s">
        <v>485</v>
      </c>
      <c r="C137" s="303">
        <f t="shared" ref="C137:C147" si="36">SUM(D137:AD137)</f>
        <v>92689478</v>
      </c>
      <c r="D137" s="148">
        <f>90042454+2369000+93024</f>
        <v>92504478</v>
      </c>
      <c r="E137" s="49"/>
      <c r="F137" s="148"/>
      <c r="G137" s="49"/>
      <c r="H137" s="148"/>
      <c r="I137" s="49"/>
      <c r="J137" s="148"/>
      <c r="K137" s="49"/>
      <c r="L137" s="148"/>
      <c r="M137" s="49"/>
      <c r="N137" s="148"/>
      <c r="O137" s="49"/>
      <c r="P137" s="148"/>
      <c r="Q137" s="49"/>
      <c r="R137" s="49"/>
      <c r="S137" s="148"/>
      <c r="T137" s="49"/>
      <c r="U137" s="148">
        <v>185000</v>
      </c>
      <c r="V137" s="49"/>
      <c r="W137" s="148"/>
      <c r="X137" s="49"/>
      <c r="Y137" s="148"/>
      <c r="Z137" s="49"/>
      <c r="AA137" s="148"/>
      <c r="AB137" s="49"/>
      <c r="AC137" s="49"/>
      <c r="AD137" s="49"/>
    </row>
    <row r="138" spans="1:30" x14ac:dyDescent="0.2">
      <c r="A138" s="2"/>
      <c r="B138" s="160" t="s">
        <v>486</v>
      </c>
      <c r="C138" s="303">
        <f t="shared" si="36"/>
        <v>10908163</v>
      </c>
      <c r="D138" s="148">
        <v>7207573</v>
      </c>
      <c r="E138" s="49">
        <v>3050590</v>
      </c>
      <c r="F138" s="148"/>
      <c r="G138" s="49"/>
      <c r="H138" s="148"/>
      <c r="I138" s="49"/>
      <c r="J138" s="148">
        <v>650000</v>
      </c>
      <c r="K138" s="49"/>
      <c r="L138" s="148"/>
      <c r="M138" s="49"/>
      <c r="N138" s="148"/>
      <c r="O138" s="49"/>
      <c r="P138" s="148"/>
      <c r="Q138" s="49"/>
      <c r="R138" s="49"/>
      <c r="S138" s="148"/>
      <c r="T138" s="49"/>
      <c r="U138" s="148"/>
      <c r="V138" s="49"/>
      <c r="W138" s="148"/>
      <c r="X138" s="49"/>
      <c r="Y138" s="148"/>
      <c r="Z138" s="49"/>
      <c r="AA138" s="148"/>
      <c r="AB138" s="49"/>
      <c r="AC138" s="49"/>
      <c r="AD138" s="49"/>
    </row>
    <row r="139" spans="1:30" x14ac:dyDescent="0.2">
      <c r="A139" s="2"/>
      <c r="B139" s="48" t="s">
        <v>493</v>
      </c>
      <c r="C139" s="303">
        <f t="shared" si="36"/>
        <v>0</v>
      </c>
      <c r="D139" s="148"/>
      <c r="E139" s="49"/>
      <c r="F139" s="148"/>
      <c r="G139" s="49"/>
      <c r="H139" s="148"/>
      <c r="I139" s="49"/>
      <c r="J139" s="148"/>
      <c r="K139" s="49"/>
      <c r="L139" s="148"/>
      <c r="M139" s="49"/>
      <c r="N139" s="148"/>
      <c r="O139" s="49"/>
      <c r="P139" s="148"/>
      <c r="Q139" s="49"/>
      <c r="R139" s="49"/>
      <c r="S139" s="148"/>
      <c r="T139" s="49"/>
      <c r="U139" s="148"/>
      <c r="V139" s="49"/>
      <c r="W139" s="148"/>
      <c r="X139" s="49"/>
      <c r="Y139" s="148"/>
      <c r="Z139" s="49"/>
      <c r="AA139" s="148"/>
      <c r="AB139" s="49"/>
      <c r="AC139" s="49"/>
      <c r="AD139" s="49"/>
    </row>
    <row r="140" spans="1:30" x14ac:dyDescent="0.2">
      <c r="A140" s="2"/>
      <c r="B140" s="160" t="s">
        <v>2129</v>
      </c>
      <c r="C140" s="303">
        <f t="shared" si="36"/>
        <v>0</v>
      </c>
      <c r="D140" s="148"/>
      <c r="E140" s="49"/>
      <c r="F140" s="148"/>
      <c r="G140" s="49"/>
      <c r="H140" s="148"/>
      <c r="I140" s="49"/>
      <c r="J140" s="148"/>
      <c r="K140" s="49"/>
      <c r="L140" s="148"/>
      <c r="M140" s="49"/>
      <c r="N140" s="148"/>
      <c r="O140" s="49"/>
      <c r="P140" s="148"/>
      <c r="Q140" s="49"/>
      <c r="R140" s="49"/>
      <c r="S140" s="148"/>
      <c r="T140" s="49"/>
      <c r="U140" s="148"/>
      <c r="V140" s="49"/>
      <c r="W140" s="148"/>
      <c r="X140" s="49"/>
      <c r="Y140" s="148"/>
      <c r="Z140" s="49"/>
      <c r="AA140" s="148"/>
      <c r="AB140" s="49"/>
      <c r="AC140" s="49"/>
      <c r="AD140" s="49"/>
    </row>
    <row r="141" spans="1:30" x14ac:dyDescent="0.2">
      <c r="A141" s="2"/>
      <c r="B141" s="160" t="s">
        <v>487</v>
      </c>
      <c r="C141" s="303">
        <f t="shared" si="36"/>
        <v>44630061</v>
      </c>
      <c r="D141" s="148">
        <v>4240851</v>
      </c>
      <c r="E141" s="49"/>
      <c r="F141" s="148"/>
      <c r="G141" s="49"/>
      <c r="H141" s="148"/>
      <c r="I141" s="49"/>
      <c r="J141" s="148"/>
      <c r="K141" s="49"/>
      <c r="L141" s="148">
        <v>23000000</v>
      </c>
      <c r="M141" s="49"/>
      <c r="N141" s="148"/>
      <c r="O141" s="49"/>
      <c r="P141" s="148"/>
      <c r="Q141" s="49">
        <v>3914858</v>
      </c>
      <c r="R141" s="49"/>
      <c r="S141" s="148"/>
      <c r="T141" s="49"/>
      <c r="U141" s="148"/>
      <c r="V141" s="49"/>
      <c r="W141" s="148"/>
      <c r="X141" s="49">
        <v>9099875</v>
      </c>
      <c r="Y141" s="148">
        <v>25000</v>
      </c>
      <c r="Z141" s="49"/>
      <c r="AA141" s="148"/>
      <c r="AB141" s="49"/>
      <c r="AC141" s="49">
        <v>722477</v>
      </c>
      <c r="AD141" s="49">
        <v>3627000</v>
      </c>
    </row>
    <row r="142" spans="1:30" x14ac:dyDescent="0.2">
      <c r="A142" s="2"/>
      <c r="B142" s="160" t="s">
        <v>488</v>
      </c>
      <c r="C142" s="303">
        <f t="shared" si="36"/>
        <v>43540806</v>
      </c>
      <c r="D142" s="148">
        <f>41201327+608972+1730507</f>
        <v>43540806</v>
      </c>
      <c r="E142" s="49"/>
      <c r="F142" s="148"/>
      <c r="G142" s="49"/>
      <c r="H142" s="148"/>
      <c r="I142" s="49"/>
      <c r="J142" s="148"/>
      <c r="K142" s="49"/>
      <c r="L142" s="148"/>
      <c r="M142" s="49"/>
      <c r="N142" s="148"/>
      <c r="O142" s="49"/>
      <c r="P142" s="148"/>
      <c r="Q142" s="49"/>
      <c r="R142" s="49"/>
      <c r="S142" s="148"/>
      <c r="T142" s="49"/>
      <c r="U142" s="148"/>
      <c r="V142" s="49"/>
      <c r="W142" s="148"/>
      <c r="X142" s="49"/>
      <c r="Y142" s="148">
        <v>0</v>
      </c>
      <c r="Z142" s="49"/>
      <c r="AA142" s="148"/>
      <c r="AB142" s="49"/>
      <c r="AC142" s="49"/>
      <c r="AD142" s="49"/>
    </row>
    <row r="143" spans="1:30" x14ac:dyDescent="0.2">
      <c r="A143" s="2"/>
      <c r="B143" s="48" t="s">
        <v>489</v>
      </c>
      <c r="C143" s="303">
        <f t="shared" si="36"/>
        <v>0</v>
      </c>
      <c r="D143" s="148"/>
      <c r="E143" s="49"/>
      <c r="F143" s="148"/>
      <c r="G143" s="49"/>
      <c r="H143" s="148"/>
      <c r="I143" s="49"/>
      <c r="J143" s="148"/>
      <c r="K143" s="49"/>
      <c r="L143" s="148"/>
      <c r="M143" s="49"/>
      <c r="N143" s="148"/>
      <c r="O143" s="49"/>
      <c r="P143" s="148"/>
      <c r="Q143" s="49"/>
      <c r="R143" s="49"/>
      <c r="S143" s="148"/>
      <c r="T143" s="49"/>
      <c r="U143" s="148"/>
      <c r="V143" s="49"/>
      <c r="W143" s="148"/>
      <c r="X143" s="49"/>
      <c r="Y143" s="148"/>
      <c r="Z143" s="49"/>
      <c r="AA143" s="148"/>
      <c r="AB143" s="49"/>
      <c r="AC143" s="49"/>
      <c r="AD143" s="49"/>
    </row>
    <row r="144" spans="1:30" x14ac:dyDescent="0.2">
      <c r="A144" s="2"/>
      <c r="B144" s="160" t="s">
        <v>494</v>
      </c>
      <c r="C144" s="303">
        <f t="shared" si="36"/>
        <v>18873168</v>
      </c>
      <c r="D144" s="148">
        <v>18068168</v>
      </c>
      <c r="E144" s="49"/>
      <c r="F144" s="148"/>
      <c r="G144" s="49"/>
      <c r="H144" s="148"/>
      <c r="I144" s="49"/>
      <c r="J144" s="148"/>
      <c r="K144" s="49">
        <v>300000</v>
      </c>
      <c r="L144" s="148"/>
      <c r="M144" s="49"/>
      <c r="N144" s="148"/>
      <c r="O144" s="49"/>
      <c r="P144" s="148"/>
      <c r="Q144" s="49"/>
      <c r="R144" s="49">
        <v>300000</v>
      </c>
      <c r="S144" s="148">
        <v>25000</v>
      </c>
      <c r="T144" s="49"/>
      <c r="U144" s="148"/>
      <c r="V144" s="49"/>
      <c r="W144" s="148">
        <v>20000</v>
      </c>
      <c r="X144" s="49"/>
      <c r="Y144" s="148"/>
      <c r="Z144" s="49">
        <v>160000</v>
      </c>
      <c r="AA144" s="148"/>
      <c r="AB144" s="49"/>
      <c r="AC144" s="49"/>
      <c r="AD144" s="49"/>
    </row>
    <row r="145" spans="1:30" x14ac:dyDescent="0.2">
      <c r="A145" s="2"/>
      <c r="B145" s="160" t="s">
        <v>490</v>
      </c>
      <c r="C145" s="303">
        <f t="shared" si="36"/>
        <v>614502</v>
      </c>
      <c r="D145" s="148">
        <v>614502</v>
      </c>
      <c r="E145" s="49"/>
      <c r="F145" s="148"/>
      <c r="G145" s="49"/>
      <c r="H145" s="148"/>
      <c r="I145" s="49"/>
      <c r="J145" s="148"/>
      <c r="K145" s="49"/>
      <c r="L145" s="148"/>
      <c r="M145" s="49"/>
      <c r="N145" s="148"/>
      <c r="O145" s="49"/>
      <c r="P145" s="148"/>
      <c r="Q145" s="49"/>
      <c r="R145" s="49"/>
      <c r="S145" s="148"/>
      <c r="T145" s="49"/>
      <c r="U145" s="148"/>
      <c r="V145" s="49"/>
      <c r="W145" s="148"/>
      <c r="X145" s="49"/>
      <c r="Y145" s="148"/>
      <c r="Z145" s="49"/>
      <c r="AA145" s="148"/>
      <c r="AB145" s="49"/>
      <c r="AC145" s="49"/>
      <c r="AD145" s="49"/>
    </row>
    <row r="146" spans="1:30" x14ac:dyDescent="0.2">
      <c r="A146" s="2"/>
      <c r="B146" s="160" t="s">
        <v>491</v>
      </c>
      <c r="C146" s="303">
        <f t="shared" si="36"/>
        <v>3814880</v>
      </c>
      <c r="D146" s="148">
        <v>3814880</v>
      </c>
      <c r="E146" s="49"/>
      <c r="F146" s="148"/>
      <c r="G146" s="49"/>
      <c r="H146" s="148"/>
      <c r="I146" s="49"/>
      <c r="J146" s="148"/>
      <c r="K146" s="49"/>
      <c r="L146" s="148"/>
      <c r="M146" s="49"/>
      <c r="N146" s="148"/>
      <c r="O146" s="49"/>
      <c r="P146" s="148"/>
      <c r="Q146" s="49"/>
      <c r="R146" s="49"/>
      <c r="S146" s="148"/>
      <c r="T146" s="49"/>
      <c r="U146" s="148"/>
      <c r="V146" s="49"/>
      <c r="W146" s="148"/>
      <c r="X146" s="49"/>
      <c r="Y146" s="148"/>
      <c r="Z146" s="49"/>
      <c r="AA146" s="148"/>
      <c r="AB146" s="49"/>
      <c r="AC146" s="49"/>
      <c r="AD146" s="49"/>
    </row>
    <row r="147" spans="1:30" x14ac:dyDescent="0.2">
      <c r="A147" s="2"/>
      <c r="B147" s="48" t="s">
        <v>479</v>
      </c>
      <c r="C147" s="303">
        <f t="shared" si="36"/>
        <v>8434155</v>
      </c>
      <c r="D147" s="148">
        <v>8434155</v>
      </c>
      <c r="E147" s="49"/>
      <c r="F147" s="148"/>
      <c r="G147" s="49"/>
      <c r="H147" s="148"/>
      <c r="I147" s="49"/>
      <c r="J147" s="148"/>
      <c r="K147" s="49"/>
      <c r="L147" s="148"/>
      <c r="M147" s="49"/>
      <c r="N147" s="148"/>
      <c r="O147" s="49"/>
      <c r="P147" s="148"/>
      <c r="Q147" s="49"/>
      <c r="R147" s="49"/>
      <c r="S147" s="148"/>
      <c r="T147" s="49"/>
      <c r="U147" s="148"/>
      <c r="V147" s="49"/>
      <c r="W147" s="148"/>
      <c r="X147" s="49"/>
      <c r="Y147" s="148"/>
      <c r="Z147" s="49"/>
      <c r="AA147" s="148"/>
      <c r="AB147" s="49"/>
      <c r="AC147" s="49"/>
      <c r="AD147" s="49"/>
    </row>
    <row r="148" spans="1:30" x14ac:dyDescent="0.2">
      <c r="A148" s="2" t="s">
        <v>61</v>
      </c>
      <c r="B148" s="106" t="s">
        <v>119</v>
      </c>
      <c r="C148" s="69">
        <f>SUM(C136:C147)</f>
        <v>523526246</v>
      </c>
      <c r="D148" s="240">
        <f>SUM(D135:D147)</f>
        <v>454639446</v>
      </c>
      <c r="E148" s="240">
        <f>SUM(E135:E146)</f>
        <v>3050590</v>
      </c>
      <c r="F148" s="240">
        <f t="shared" ref="F148:AD148" si="37">SUM(F135:F146)</f>
        <v>0</v>
      </c>
      <c r="G148" s="240">
        <f t="shared" si="37"/>
        <v>0</v>
      </c>
      <c r="H148" s="240">
        <f t="shared" si="37"/>
        <v>0</v>
      </c>
      <c r="I148" s="240">
        <f t="shared" si="37"/>
        <v>0</v>
      </c>
      <c r="J148" s="240">
        <f t="shared" si="37"/>
        <v>650000</v>
      </c>
      <c r="K148" s="240">
        <f t="shared" si="37"/>
        <v>300000</v>
      </c>
      <c r="L148" s="240">
        <f t="shared" si="37"/>
        <v>23000000</v>
      </c>
      <c r="M148" s="240">
        <f t="shared" si="37"/>
        <v>16700000</v>
      </c>
      <c r="N148" s="240">
        <f t="shared" si="37"/>
        <v>0</v>
      </c>
      <c r="O148" s="240">
        <f t="shared" si="37"/>
        <v>1982485</v>
      </c>
      <c r="P148" s="240">
        <f t="shared" si="37"/>
        <v>0</v>
      </c>
      <c r="Q148" s="240">
        <f t="shared" si="37"/>
        <v>3914858</v>
      </c>
      <c r="R148" s="240">
        <f t="shared" si="37"/>
        <v>300000</v>
      </c>
      <c r="S148" s="240">
        <f t="shared" si="37"/>
        <v>25000</v>
      </c>
      <c r="T148" s="240">
        <f t="shared" si="37"/>
        <v>2122000</v>
      </c>
      <c r="U148" s="240">
        <f t="shared" si="37"/>
        <v>185000</v>
      </c>
      <c r="V148" s="240">
        <f t="shared" si="37"/>
        <v>1417515</v>
      </c>
      <c r="W148" s="240">
        <f t="shared" si="37"/>
        <v>20000</v>
      </c>
      <c r="X148" s="240">
        <f t="shared" si="37"/>
        <v>9099875</v>
      </c>
      <c r="Y148" s="240">
        <f t="shared" si="37"/>
        <v>25000</v>
      </c>
      <c r="Z148" s="240">
        <f t="shared" si="37"/>
        <v>160000</v>
      </c>
      <c r="AA148" s="240">
        <f t="shared" si="37"/>
        <v>585000</v>
      </c>
      <c r="AB148" s="240">
        <f t="shared" si="37"/>
        <v>1000000</v>
      </c>
      <c r="AC148" s="240">
        <f t="shared" si="37"/>
        <v>722477</v>
      </c>
      <c r="AD148" s="240">
        <f t="shared" si="37"/>
        <v>3627000</v>
      </c>
    </row>
    <row r="149" spans="1:30" x14ac:dyDescent="0.2">
      <c r="A149" s="2"/>
      <c r="B149" s="96"/>
      <c r="C149" s="70"/>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row>
    <row r="150" spans="1:30" ht="25.5" x14ac:dyDescent="0.2">
      <c r="A150" s="2" t="s">
        <v>160</v>
      </c>
      <c r="B150" s="48" t="s">
        <v>116</v>
      </c>
      <c r="C150" s="50" t="s">
        <v>11</v>
      </c>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row>
    <row r="151" spans="1:30" x14ac:dyDescent="0.2">
      <c r="A151" s="2"/>
      <c r="B151" s="96"/>
      <c r="C151" s="73"/>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row>
    <row r="152" spans="1:30" x14ac:dyDescent="0.2">
      <c r="A152" s="2" t="s">
        <v>62</v>
      </c>
      <c r="B152" s="97" t="s">
        <v>37</v>
      </c>
      <c r="C152" s="88" t="s">
        <v>27</v>
      </c>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row>
    <row r="153" spans="1:30" x14ac:dyDescent="0.2">
      <c r="A153" s="2"/>
      <c r="B153" s="241" t="s">
        <v>2127</v>
      </c>
      <c r="C153" s="119">
        <f>SUM(D153:BZ153)</f>
        <v>0</v>
      </c>
      <c r="D153" s="151">
        <v>0</v>
      </c>
      <c r="E153" s="51">
        <v>0</v>
      </c>
      <c r="F153" s="151">
        <v>0</v>
      </c>
      <c r="G153" s="51">
        <v>0</v>
      </c>
      <c r="H153" s="151">
        <v>0</v>
      </c>
      <c r="I153" s="51">
        <v>0</v>
      </c>
      <c r="J153" s="151">
        <v>0</v>
      </c>
      <c r="K153" s="51">
        <v>0</v>
      </c>
      <c r="L153" s="151">
        <v>0</v>
      </c>
      <c r="M153" s="51">
        <v>0</v>
      </c>
      <c r="N153" s="151">
        <v>0</v>
      </c>
      <c r="O153" s="51">
        <v>0</v>
      </c>
      <c r="P153" s="151">
        <v>0</v>
      </c>
      <c r="Q153" s="51">
        <v>0</v>
      </c>
      <c r="R153" s="51">
        <v>0</v>
      </c>
      <c r="S153" s="151">
        <v>0</v>
      </c>
      <c r="T153" s="51">
        <v>0</v>
      </c>
      <c r="U153" s="151">
        <v>0</v>
      </c>
      <c r="V153" s="51">
        <v>0</v>
      </c>
      <c r="W153" s="151">
        <v>0</v>
      </c>
      <c r="X153" s="51">
        <v>0</v>
      </c>
      <c r="Y153" s="151">
        <v>0</v>
      </c>
      <c r="Z153" s="51">
        <v>0</v>
      </c>
      <c r="AA153" s="151">
        <v>0</v>
      </c>
      <c r="AB153" s="51">
        <v>0</v>
      </c>
      <c r="AC153" s="51">
        <v>0</v>
      </c>
      <c r="AD153" s="51">
        <v>0</v>
      </c>
    </row>
    <row r="154" spans="1:30" ht="13.5" thickBot="1" x14ac:dyDescent="0.25">
      <c r="A154" s="2" t="s">
        <v>63</v>
      </c>
      <c r="B154" s="102" t="s">
        <v>238</v>
      </c>
      <c r="C154" s="63">
        <f>SUM(D154:BZ154)</f>
        <v>0</v>
      </c>
      <c r="D154" s="56">
        <v>0</v>
      </c>
      <c r="E154" s="56">
        <v>0</v>
      </c>
      <c r="F154" s="56">
        <v>0</v>
      </c>
      <c r="G154" s="56">
        <v>0</v>
      </c>
      <c r="H154" s="56">
        <v>0</v>
      </c>
      <c r="I154" s="56">
        <v>0</v>
      </c>
      <c r="J154" s="56">
        <v>0</v>
      </c>
      <c r="K154" s="56">
        <v>0</v>
      </c>
      <c r="L154" s="56">
        <v>0</v>
      </c>
      <c r="M154" s="56">
        <v>0</v>
      </c>
      <c r="N154" s="56">
        <v>0</v>
      </c>
      <c r="O154" s="56">
        <v>0</v>
      </c>
      <c r="P154" s="56">
        <v>0</v>
      </c>
      <c r="Q154" s="56">
        <v>0</v>
      </c>
      <c r="R154" s="56">
        <v>0</v>
      </c>
      <c r="S154" s="56">
        <v>0</v>
      </c>
      <c r="T154" s="56">
        <v>0</v>
      </c>
      <c r="U154" s="56">
        <v>0</v>
      </c>
      <c r="V154" s="56">
        <v>0</v>
      </c>
      <c r="W154" s="56">
        <v>0</v>
      </c>
      <c r="X154" s="56">
        <v>0</v>
      </c>
      <c r="Y154" s="56">
        <v>0</v>
      </c>
      <c r="Z154" s="56">
        <v>0</v>
      </c>
      <c r="AA154" s="56">
        <v>0</v>
      </c>
      <c r="AB154" s="56">
        <v>0</v>
      </c>
      <c r="AC154" s="56">
        <v>0</v>
      </c>
      <c r="AD154" s="56">
        <v>0</v>
      </c>
    </row>
    <row r="155" spans="1:30" x14ac:dyDescent="0.2">
      <c r="A155" s="47"/>
      <c r="B155" s="19"/>
      <c r="C155" s="7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row>
    <row r="156" spans="1:30" ht="16.5" thickBot="1" x14ac:dyDescent="0.25">
      <c r="A156" s="47"/>
      <c r="B156" s="100" t="s">
        <v>239</v>
      </c>
      <c r="C156" s="7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row>
    <row r="157" spans="1:30" s="18" customFormat="1" x14ac:dyDescent="0.2">
      <c r="A157" s="47"/>
      <c r="B157" s="98" t="s">
        <v>72</v>
      </c>
      <c r="C157" s="85" t="s">
        <v>27</v>
      </c>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row>
    <row r="158" spans="1:30" ht="38.25" x14ac:dyDescent="0.2">
      <c r="A158" s="47" t="s">
        <v>64</v>
      </c>
      <c r="B158" s="54" t="str">
        <f>B78</f>
        <v>Source of Funds</v>
      </c>
      <c r="C158" s="67" t="str">
        <f t="shared" ref="C158:AD158" si="38">C91</f>
        <v>N/A</v>
      </c>
      <c r="D158" s="155" t="str">
        <f t="shared" si="38"/>
        <v>General Fund</v>
      </c>
      <c r="E158" s="67" t="str">
        <f t="shared" si="38"/>
        <v>General Fund</v>
      </c>
      <c r="F158" s="155" t="str">
        <f t="shared" si="38"/>
        <v>Operating Revenue</v>
      </c>
      <c r="G158" s="67" t="str">
        <f t="shared" si="38"/>
        <v>Indirect Cost Retained</v>
      </c>
      <c r="H158" s="155" t="str">
        <f t="shared" si="38"/>
        <v>Agency Service Fund</v>
      </c>
      <c r="I158" s="67" t="str">
        <f t="shared" si="38"/>
        <v>Donations</v>
      </c>
      <c r="J158" s="155" t="str">
        <f t="shared" si="38"/>
        <v>Maintenance Repairs Insurance</v>
      </c>
      <c r="K158" s="67" t="str">
        <f t="shared" si="38"/>
        <v>Motor Pool - Internal Service Fund</v>
      </c>
      <c r="L158" s="155" t="str">
        <f t="shared" si="38"/>
        <v>Prison Industries</v>
      </c>
      <c r="M158" s="67" t="str">
        <f t="shared" si="38"/>
        <v>Canteen Operations</v>
      </c>
      <c r="N158" s="155" t="str">
        <f t="shared" si="38"/>
        <v>Evidence Holding</v>
      </c>
      <c r="O158" s="67" t="str">
        <f t="shared" si="38"/>
        <v>Law Enforcement Surcharge</v>
      </c>
      <c r="P158" s="155" t="str">
        <f t="shared" si="38"/>
        <v>Income Tax Refunds</v>
      </c>
      <c r="Q158" s="67" t="str">
        <f t="shared" si="38"/>
        <v>PUSD - EFA</v>
      </c>
      <c r="R158" s="67" t="str">
        <f t="shared" si="38"/>
        <v>Recycling Program</v>
      </c>
      <c r="S158" s="155" t="str">
        <f t="shared" si="38"/>
        <v>Purchase Card Incentive</v>
      </c>
      <c r="T158" s="67" t="str">
        <f t="shared" si="38"/>
        <v>Cell Phone Interdiction</v>
      </c>
      <c r="U158" s="155" t="str">
        <f t="shared" si="38"/>
        <v>Social Security Contract</v>
      </c>
      <c r="V158" s="67" t="str">
        <f t="shared" si="38"/>
        <v>Omnibus Criminal Act</v>
      </c>
      <c r="W158" s="155" t="str">
        <f t="shared" si="38"/>
        <v>Sale of Assets</v>
      </c>
      <c r="X158" s="67" t="str">
        <f t="shared" si="38"/>
        <v>Farm Proceeds</v>
      </c>
      <c r="Y158" s="155" t="str">
        <f t="shared" si="38"/>
        <v>Horticulture Special Fund</v>
      </c>
      <c r="Z158" s="67" t="str">
        <f t="shared" si="38"/>
        <v>Palmetto Pride</v>
      </c>
      <c r="AA158" s="155" t="str">
        <f t="shared" si="38"/>
        <v>Victim Restitution</v>
      </c>
      <c r="AB158" s="67" t="str">
        <f t="shared" si="38"/>
        <v>Victim Assistance 24-3-40</v>
      </c>
      <c r="AC158" s="67" t="str">
        <f t="shared" si="38"/>
        <v>PUSD - Education Improvement Act</v>
      </c>
      <c r="AD158" s="67" t="str">
        <f t="shared" si="38"/>
        <v>Federal Grants</v>
      </c>
    </row>
    <row r="159" spans="1:30" x14ac:dyDescent="0.2">
      <c r="A159" s="2" t="s">
        <v>65</v>
      </c>
      <c r="B159" s="48" t="str">
        <f>B79</f>
        <v xml:space="preserve">Recurring or one-time? </v>
      </c>
      <c r="C159" s="67" t="str">
        <f t="shared" ref="C159:AD159" si="39">C92</f>
        <v>N/A</v>
      </c>
      <c r="D159" s="155" t="str">
        <f t="shared" si="39"/>
        <v>Recurring</v>
      </c>
      <c r="E159" s="67" t="str">
        <f t="shared" si="39"/>
        <v>One-Time</v>
      </c>
      <c r="F159" s="155" t="str">
        <f t="shared" si="39"/>
        <v>Recurring</v>
      </c>
      <c r="G159" s="67" t="str">
        <f t="shared" si="39"/>
        <v>Recurring</v>
      </c>
      <c r="H159" s="155" t="str">
        <f t="shared" si="39"/>
        <v>Recurring</v>
      </c>
      <c r="I159" s="67" t="str">
        <f t="shared" si="39"/>
        <v>Recurring</v>
      </c>
      <c r="J159" s="155" t="str">
        <f t="shared" si="39"/>
        <v>Recurring</v>
      </c>
      <c r="K159" s="67" t="str">
        <f t="shared" si="39"/>
        <v>Recurring</v>
      </c>
      <c r="L159" s="155" t="str">
        <f t="shared" si="39"/>
        <v>Recurring</v>
      </c>
      <c r="M159" s="67" t="str">
        <f t="shared" si="39"/>
        <v>Recurring</v>
      </c>
      <c r="N159" s="155" t="str">
        <f t="shared" si="39"/>
        <v>Recurring</v>
      </c>
      <c r="O159" s="67" t="str">
        <f t="shared" si="39"/>
        <v>Recurring</v>
      </c>
      <c r="P159" s="155" t="str">
        <f t="shared" si="39"/>
        <v>Recurring</v>
      </c>
      <c r="Q159" s="67" t="str">
        <f t="shared" si="39"/>
        <v>Recurring</v>
      </c>
      <c r="R159" s="67" t="str">
        <f t="shared" si="39"/>
        <v>Recurring</v>
      </c>
      <c r="S159" s="155" t="str">
        <f t="shared" si="39"/>
        <v>Recurring</v>
      </c>
      <c r="T159" s="67" t="str">
        <f t="shared" si="39"/>
        <v>Recurring</v>
      </c>
      <c r="U159" s="155" t="str">
        <f t="shared" si="39"/>
        <v>Recurring</v>
      </c>
      <c r="V159" s="67" t="str">
        <f t="shared" si="39"/>
        <v>Recurring</v>
      </c>
      <c r="W159" s="155" t="str">
        <f t="shared" si="39"/>
        <v>Recurring</v>
      </c>
      <c r="X159" s="67" t="str">
        <f t="shared" si="39"/>
        <v>Recurring</v>
      </c>
      <c r="Y159" s="155" t="str">
        <f t="shared" si="39"/>
        <v>Recurring</v>
      </c>
      <c r="Z159" s="67" t="str">
        <f t="shared" si="39"/>
        <v>Recurring</v>
      </c>
      <c r="AA159" s="155" t="str">
        <f t="shared" si="39"/>
        <v>Recurring</v>
      </c>
      <c r="AB159" s="67" t="str">
        <f t="shared" si="39"/>
        <v>Recurring</v>
      </c>
      <c r="AC159" s="67" t="str">
        <f t="shared" si="39"/>
        <v>Recurring</v>
      </c>
      <c r="AD159" s="67" t="str">
        <f t="shared" si="39"/>
        <v>Recurring</v>
      </c>
    </row>
    <row r="160" spans="1:30" x14ac:dyDescent="0.2">
      <c r="A160" s="2" t="s">
        <v>66</v>
      </c>
      <c r="B160" s="48" t="str">
        <f>B80</f>
        <v>State, Federal, or Other?</v>
      </c>
      <c r="C160" s="67" t="str">
        <f t="shared" ref="C160:AD160" si="40">C93</f>
        <v>N/A</v>
      </c>
      <c r="D160" s="155" t="str">
        <f t="shared" si="40"/>
        <v>State</v>
      </c>
      <c r="E160" s="67" t="str">
        <f t="shared" si="40"/>
        <v>State</v>
      </c>
      <c r="F160" s="155" t="str">
        <f t="shared" si="40"/>
        <v>Other</v>
      </c>
      <c r="G160" s="67" t="str">
        <f t="shared" si="40"/>
        <v>Other</v>
      </c>
      <c r="H160" s="155" t="str">
        <f t="shared" si="40"/>
        <v>Other</v>
      </c>
      <c r="I160" s="67" t="str">
        <f t="shared" si="40"/>
        <v>Other</v>
      </c>
      <c r="J160" s="155" t="str">
        <f t="shared" si="40"/>
        <v>Other</v>
      </c>
      <c r="K160" s="67" t="str">
        <f t="shared" si="40"/>
        <v>Other</v>
      </c>
      <c r="L160" s="155" t="str">
        <f t="shared" si="40"/>
        <v>Other</v>
      </c>
      <c r="M160" s="67" t="str">
        <f t="shared" si="40"/>
        <v>Other</v>
      </c>
      <c r="N160" s="155" t="str">
        <f t="shared" si="40"/>
        <v>Other</v>
      </c>
      <c r="O160" s="67" t="str">
        <f t="shared" si="40"/>
        <v>Other</v>
      </c>
      <c r="P160" s="155" t="str">
        <f t="shared" si="40"/>
        <v>Other</v>
      </c>
      <c r="Q160" s="67" t="str">
        <f t="shared" si="40"/>
        <v>Other</v>
      </c>
      <c r="R160" s="67" t="str">
        <f t="shared" si="40"/>
        <v>Other</v>
      </c>
      <c r="S160" s="155" t="str">
        <f t="shared" si="40"/>
        <v>Other</v>
      </c>
      <c r="T160" s="67" t="str">
        <f t="shared" si="40"/>
        <v>Other</v>
      </c>
      <c r="U160" s="155" t="str">
        <f t="shared" si="40"/>
        <v>Other</v>
      </c>
      <c r="V160" s="67" t="str">
        <f t="shared" si="40"/>
        <v>Other</v>
      </c>
      <c r="W160" s="155" t="str">
        <f t="shared" si="40"/>
        <v>Other</v>
      </c>
      <c r="X160" s="67" t="str">
        <f t="shared" si="40"/>
        <v>Other</v>
      </c>
      <c r="Y160" s="155" t="str">
        <f t="shared" si="40"/>
        <v>Other</v>
      </c>
      <c r="Z160" s="67" t="str">
        <f t="shared" si="40"/>
        <v>Other</v>
      </c>
      <c r="AA160" s="155" t="str">
        <f t="shared" si="40"/>
        <v>Other</v>
      </c>
      <c r="AB160" s="67" t="str">
        <f t="shared" si="40"/>
        <v>Other</v>
      </c>
      <c r="AC160" s="67" t="str">
        <f t="shared" si="40"/>
        <v>Other</v>
      </c>
      <c r="AD160" s="67" t="str">
        <f t="shared" si="40"/>
        <v>Federal</v>
      </c>
    </row>
    <row r="161" spans="1:30" ht="38.25" x14ac:dyDescent="0.2">
      <c r="A161" s="47" t="s">
        <v>67</v>
      </c>
      <c r="B161" s="48" t="str">
        <f>B81</f>
        <v>State Funded Program Description in the General Appropriations Act</v>
      </c>
      <c r="C161" s="55" t="str">
        <f t="shared" ref="C161:AD161" si="41">C113</f>
        <v>N/A</v>
      </c>
      <c r="D161" s="157" t="str">
        <f t="shared" si="41"/>
        <v>State General Fund</v>
      </c>
      <c r="E161" s="55" t="str">
        <f t="shared" si="41"/>
        <v>State General Fund</v>
      </c>
      <c r="F161" s="157" t="str">
        <f t="shared" si="41"/>
        <v>Operating Revenue</v>
      </c>
      <c r="G161" s="55" t="str">
        <f t="shared" si="41"/>
        <v>Indirect Cost Retained</v>
      </c>
      <c r="H161" s="157" t="str">
        <f t="shared" si="41"/>
        <v>Agency Service Fund</v>
      </c>
      <c r="I161" s="55" t="str">
        <f t="shared" si="41"/>
        <v>Donations</v>
      </c>
      <c r="J161" s="157" t="str">
        <f t="shared" si="41"/>
        <v>Maintenance Repairs Insurance</v>
      </c>
      <c r="K161" s="55" t="str">
        <f t="shared" si="41"/>
        <v>Motor Pool - Internal Service Fund</v>
      </c>
      <c r="L161" s="157" t="str">
        <f t="shared" si="41"/>
        <v>Prison Industries</v>
      </c>
      <c r="M161" s="55" t="str">
        <f t="shared" si="41"/>
        <v>Canteen Operations</v>
      </c>
      <c r="N161" s="157" t="str">
        <f t="shared" si="41"/>
        <v>Evidence Holding</v>
      </c>
      <c r="O161" s="55" t="str">
        <f t="shared" si="41"/>
        <v>Law Enforcement Surcharge</v>
      </c>
      <c r="P161" s="157" t="str">
        <f t="shared" si="41"/>
        <v>Income Tax Refunds</v>
      </c>
      <c r="Q161" s="55" t="str">
        <f t="shared" si="41"/>
        <v>Palmetto School District One</v>
      </c>
      <c r="R161" s="55" t="str">
        <f t="shared" si="41"/>
        <v>Recycling Program</v>
      </c>
      <c r="S161" s="157" t="str">
        <f t="shared" si="41"/>
        <v>Purchase Card Incentive</v>
      </c>
      <c r="T161" s="55" t="str">
        <f t="shared" si="41"/>
        <v>Cell Phone Interdiction</v>
      </c>
      <c r="U161" s="157" t="str">
        <f t="shared" si="41"/>
        <v>Social Security Contract</v>
      </c>
      <c r="V161" s="55" t="str">
        <f t="shared" si="41"/>
        <v>Omnibus Criminal Act</v>
      </c>
      <c r="W161" s="157" t="str">
        <f t="shared" si="41"/>
        <v>Sale of Assets</v>
      </c>
      <c r="X161" s="55" t="str">
        <f t="shared" si="41"/>
        <v>Farm Proceeds</v>
      </c>
      <c r="Y161" s="157" t="str">
        <f t="shared" si="41"/>
        <v>Horticulture Special Fund</v>
      </c>
      <c r="Z161" s="55" t="str">
        <f t="shared" si="41"/>
        <v>Palmetto Pride</v>
      </c>
      <c r="AA161" s="157" t="str">
        <f t="shared" si="41"/>
        <v>Victim Restitution Program</v>
      </c>
      <c r="AB161" s="55" t="str">
        <f t="shared" si="41"/>
        <v>Victim Assistance 24-3-40</v>
      </c>
      <c r="AC161" s="55" t="str">
        <f t="shared" si="41"/>
        <v>PUSD - Education Improvement Act</v>
      </c>
      <c r="AD161" s="55" t="str">
        <f t="shared" si="41"/>
        <v>Federal Grants</v>
      </c>
    </row>
    <row r="162" spans="1:30" x14ac:dyDescent="0.2">
      <c r="A162" s="2" t="s">
        <v>68</v>
      </c>
      <c r="B162" s="48" t="str">
        <f t="shared" ref="B162:AD162" si="42">B120</f>
        <v xml:space="preserve">Total allowed to spend by END of 2018-19  </v>
      </c>
      <c r="C162" s="238">
        <f t="shared" si="42"/>
        <v>523526246</v>
      </c>
      <c r="D162" s="148">
        <f t="shared" si="42"/>
        <v>454639446</v>
      </c>
      <c r="E162" s="49">
        <f t="shared" si="42"/>
        <v>3050590</v>
      </c>
      <c r="F162" s="148">
        <f t="shared" si="42"/>
        <v>0</v>
      </c>
      <c r="G162" s="49">
        <f t="shared" si="42"/>
        <v>0</v>
      </c>
      <c r="H162" s="148">
        <f t="shared" si="42"/>
        <v>0</v>
      </c>
      <c r="I162" s="49">
        <f t="shared" si="42"/>
        <v>0</v>
      </c>
      <c r="J162" s="148">
        <f t="shared" si="42"/>
        <v>650000</v>
      </c>
      <c r="K162" s="49">
        <f t="shared" si="42"/>
        <v>300000</v>
      </c>
      <c r="L162" s="148">
        <f t="shared" si="42"/>
        <v>23000000</v>
      </c>
      <c r="M162" s="49">
        <f t="shared" si="42"/>
        <v>16700000</v>
      </c>
      <c r="N162" s="148">
        <f t="shared" si="42"/>
        <v>0</v>
      </c>
      <c r="O162" s="49">
        <f t="shared" si="42"/>
        <v>3400000</v>
      </c>
      <c r="P162" s="148">
        <f t="shared" si="42"/>
        <v>0</v>
      </c>
      <c r="Q162" s="49">
        <f t="shared" si="42"/>
        <v>3914858</v>
      </c>
      <c r="R162" s="49">
        <f t="shared" si="42"/>
        <v>300000</v>
      </c>
      <c r="S162" s="148">
        <f t="shared" si="42"/>
        <v>25000</v>
      </c>
      <c r="T162" s="49">
        <f t="shared" si="42"/>
        <v>2122000</v>
      </c>
      <c r="U162" s="148">
        <f t="shared" si="42"/>
        <v>185000</v>
      </c>
      <c r="V162" s="49">
        <f t="shared" si="42"/>
        <v>0</v>
      </c>
      <c r="W162" s="148">
        <f t="shared" si="42"/>
        <v>20000</v>
      </c>
      <c r="X162" s="49">
        <f t="shared" si="42"/>
        <v>9099875</v>
      </c>
      <c r="Y162" s="148">
        <f t="shared" si="42"/>
        <v>25000</v>
      </c>
      <c r="Z162" s="49">
        <f t="shared" si="42"/>
        <v>160000</v>
      </c>
      <c r="AA162" s="148">
        <f t="shared" si="42"/>
        <v>585000</v>
      </c>
      <c r="AB162" s="49">
        <f t="shared" si="42"/>
        <v>1000000</v>
      </c>
      <c r="AC162" s="49">
        <f t="shared" si="42"/>
        <v>722477</v>
      </c>
      <c r="AD162" s="49">
        <f t="shared" si="42"/>
        <v>3627000</v>
      </c>
    </row>
    <row r="163" spans="1:30" x14ac:dyDescent="0.2">
      <c r="A163" s="2" t="s">
        <v>69</v>
      </c>
      <c r="B163" s="48" t="s">
        <v>73</v>
      </c>
      <c r="C163" s="238">
        <f t="shared" ref="C163:AD163" si="43">C148</f>
        <v>523526246</v>
      </c>
      <c r="D163" s="148">
        <f t="shared" si="43"/>
        <v>454639446</v>
      </c>
      <c r="E163" s="49">
        <f t="shared" si="43"/>
        <v>3050590</v>
      </c>
      <c r="F163" s="148">
        <f t="shared" si="43"/>
        <v>0</v>
      </c>
      <c r="G163" s="49">
        <f t="shared" si="43"/>
        <v>0</v>
      </c>
      <c r="H163" s="148">
        <f t="shared" si="43"/>
        <v>0</v>
      </c>
      <c r="I163" s="49">
        <f t="shared" si="43"/>
        <v>0</v>
      </c>
      <c r="J163" s="148">
        <f t="shared" si="43"/>
        <v>650000</v>
      </c>
      <c r="K163" s="49">
        <f t="shared" si="43"/>
        <v>300000</v>
      </c>
      <c r="L163" s="148">
        <f t="shared" si="43"/>
        <v>23000000</v>
      </c>
      <c r="M163" s="49">
        <f t="shared" si="43"/>
        <v>16700000</v>
      </c>
      <c r="N163" s="148">
        <f t="shared" si="43"/>
        <v>0</v>
      </c>
      <c r="O163" s="49">
        <f t="shared" si="43"/>
        <v>1982485</v>
      </c>
      <c r="P163" s="148">
        <f t="shared" si="43"/>
        <v>0</v>
      </c>
      <c r="Q163" s="49">
        <f t="shared" si="43"/>
        <v>3914858</v>
      </c>
      <c r="R163" s="49">
        <f t="shared" si="43"/>
        <v>300000</v>
      </c>
      <c r="S163" s="148">
        <f t="shared" si="43"/>
        <v>25000</v>
      </c>
      <c r="T163" s="49">
        <f t="shared" si="43"/>
        <v>2122000</v>
      </c>
      <c r="U163" s="148">
        <f t="shared" si="43"/>
        <v>185000</v>
      </c>
      <c r="V163" s="49">
        <f t="shared" si="43"/>
        <v>1417515</v>
      </c>
      <c r="W163" s="148">
        <f t="shared" si="43"/>
        <v>20000</v>
      </c>
      <c r="X163" s="49">
        <f t="shared" si="43"/>
        <v>9099875</v>
      </c>
      <c r="Y163" s="148">
        <f t="shared" si="43"/>
        <v>25000</v>
      </c>
      <c r="Z163" s="49">
        <f t="shared" si="43"/>
        <v>160000</v>
      </c>
      <c r="AA163" s="148">
        <f t="shared" si="43"/>
        <v>585000</v>
      </c>
      <c r="AB163" s="49">
        <f t="shared" si="43"/>
        <v>1000000</v>
      </c>
      <c r="AC163" s="49">
        <f t="shared" si="43"/>
        <v>722477</v>
      </c>
      <c r="AD163" s="49">
        <f t="shared" si="43"/>
        <v>3627000</v>
      </c>
    </row>
    <row r="164" spans="1:30" s="3" customFormat="1" x14ac:dyDescent="0.2">
      <c r="A164" s="2" t="s">
        <v>70</v>
      </c>
      <c r="B164" s="48" t="s">
        <v>74</v>
      </c>
      <c r="C164" s="104">
        <f>C154</f>
        <v>0</v>
      </c>
      <c r="D164" s="158">
        <f t="shared" ref="D164:AD164" si="44">D154</f>
        <v>0</v>
      </c>
      <c r="E164" s="52">
        <f t="shared" si="44"/>
        <v>0</v>
      </c>
      <c r="F164" s="158">
        <f t="shared" si="44"/>
        <v>0</v>
      </c>
      <c r="G164" s="52">
        <f t="shared" si="44"/>
        <v>0</v>
      </c>
      <c r="H164" s="158">
        <f t="shared" si="44"/>
        <v>0</v>
      </c>
      <c r="I164" s="52">
        <f t="shared" si="44"/>
        <v>0</v>
      </c>
      <c r="J164" s="158">
        <f t="shared" si="44"/>
        <v>0</v>
      </c>
      <c r="K164" s="52">
        <f t="shared" si="44"/>
        <v>0</v>
      </c>
      <c r="L164" s="158">
        <f t="shared" si="44"/>
        <v>0</v>
      </c>
      <c r="M164" s="52">
        <f t="shared" si="44"/>
        <v>0</v>
      </c>
      <c r="N164" s="158">
        <f t="shared" si="44"/>
        <v>0</v>
      </c>
      <c r="O164" s="52">
        <f t="shared" si="44"/>
        <v>0</v>
      </c>
      <c r="P164" s="158">
        <f t="shared" si="44"/>
        <v>0</v>
      </c>
      <c r="Q164" s="52">
        <f t="shared" si="44"/>
        <v>0</v>
      </c>
      <c r="R164" s="52">
        <f t="shared" si="44"/>
        <v>0</v>
      </c>
      <c r="S164" s="158">
        <f t="shared" si="44"/>
        <v>0</v>
      </c>
      <c r="T164" s="52">
        <f t="shared" si="44"/>
        <v>0</v>
      </c>
      <c r="U164" s="158">
        <f t="shared" si="44"/>
        <v>0</v>
      </c>
      <c r="V164" s="52">
        <f t="shared" si="44"/>
        <v>0</v>
      </c>
      <c r="W164" s="158">
        <f t="shared" si="44"/>
        <v>0</v>
      </c>
      <c r="X164" s="52">
        <f t="shared" si="44"/>
        <v>0</v>
      </c>
      <c r="Y164" s="158">
        <f t="shared" si="44"/>
        <v>0</v>
      </c>
      <c r="Z164" s="52">
        <f t="shared" si="44"/>
        <v>0</v>
      </c>
      <c r="AA164" s="158">
        <f t="shared" si="44"/>
        <v>0</v>
      </c>
      <c r="AB164" s="52">
        <f t="shared" si="44"/>
        <v>0</v>
      </c>
      <c r="AC164" s="52">
        <f t="shared" si="44"/>
        <v>0</v>
      </c>
      <c r="AD164" s="52">
        <f t="shared" si="44"/>
        <v>0</v>
      </c>
    </row>
    <row r="165" spans="1:30" ht="13.5" thickBot="1" x14ac:dyDescent="0.25">
      <c r="A165" s="2" t="s">
        <v>71</v>
      </c>
      <c r="B165" s="39" t="s">
        <v>75</v>
      </c>
      <c r="C165" s="120">
        <f>C162-C163-C164</f>
        <v>0</v>
      </c>
      <c r="D165" s="121">
        <f t="shared" ref="D165:AD165" si="45">D162-D163-D164</f>
        <v>0</v>
      </c>
      <c r="E165" s="121">
        <f t="shared" si="45"/>
        <v>0</v>
      </c>
      <c r="F165" s="121">
        <f t="shared" si="45"/>
        <v>0</v>
      </c>
      <c r="G165" s="121">
        <f t="shared" si="45"/>
        <v>0</v>
      </c>
      <c r="H165" s="121">
        <f t="shared" si="45"/>
        <v>0</v>
      </c>
      <c r="I165" s="121">
        <f t="shared" si="45"/>
        <v>0</v>
      </c>
      <c r="J165" s="121">
        <f t="shared" si="45"/>
        <v>0</v>
      </c>
      <c r="K165" s="121">
        <f t="shared" si="45"/>
        <v>0</v>
      </c>
      <c r="L165" s="121">
        <f t="shared" si="45"/>
        <v>0</v>
      </c>
      <c r="M165" s="121">
        <f t="shared" si="45"/>
        <v>0</v>
      </c>
      <c r="N165" s="121">
        <f t="shared" si="45"/>
        <v>0</v>
      </c>
      <c r="O165" s="121">
        <f t="shared" si="45"/>
        <v>1417515</v>
      </c>
      <c r="P165" s="121">
        <f t="shared" si="45"/>
        <v>0</v>
      </c>
      <c r="Q165" s="121">
        <f t="shared" si="45"/>
        <v>0</v>
      </c>
      <c r="R165" s="121">
        <f t="shared" si="45"/>
        <v>0</v>
      </c>
      <c r="S165" s="121">
        <f t="shared" si="45"/>
        <v>0</v>
      </c>
      <c r="T165" s="121">
        <f t="shared" si="45"/>
        <v>0</v>
      </c>
      <c r="U165" s="121">
        <f t="shared" si="45"/>
        <v>0</v>
      </c>
      <c r="V165" s="121">
        <f t="shared" si="45"/>
        <v>-1417515</v>
      </c>
      <c r="W165" s="121">
        <f t="shared" si="45"/>
        <v>0</v>
      </c>
      <c r="X165" s="121">
        <f t="shared" si="45"/>
        <v>0</v>
      </c>
      <c r="Y165" s="121">
        <f t="shared" si="45"/>
        <v>0</v>
      </c>
      <c r="Z165" s="121">
        <f t="shared" si="45"/>
        <v>0</v>
      </c>
      <c r="AA165" s="121">
        <f t="shared" si="45"/>
        <v>0</v>
      </c>
      <c r="AB165" s="121">
        <f t="shared" si="45"/>
        <v>0</v>
      </c>
      <c r="AC165" s="121">
        <f t="shared" si="45"/>
        <v>0</v>
      </c>
      <c r="AD165" s="121">
        <f t="shared" si="45"/>
        <v>0</v>
      </c>
    </row>
    <row r="166" spans="1:30" s="3" customFormat="1" x14ac:dyDescent="0.2">
      <c r="A166" s="2"/>
      <c r="B166" s="4"/>
      <c r="C166" s="71"/>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row>
  </sheetData>
  <mergeCells count="2">
    <mergeCell ref="C2:D2"/>
    <mergeCell ref="C1:D1"/>
  </mergeCells>
  <conditionalFormatting sqref="B56:B58 B60 B64">
    <cfRule type="expression" dxfId="24" priority="16" stopIfTrue="1">
      <formula>#REF!="O"</formula>
    </cfRule>
    <cfRule type="expression" dxfId="23" priority="17" stopIfTrue="1">
      <formula>#REF!="S"</formula>
    </cfRule>
  </conditionalFormatting>
  <conditionalFormatting sqref="B56:B58 B60 B64">
    <cfRule type="expression" dxfId="22" priority="18">
      <formula>#REF!="O"</formula>
    </cfRule>
    <cfRule type="expression" dxfId="21" priority="19">
      <formula>#REF!="S"</formula>
    </cfRule>
    <cfRule type="expression" dxfId="20" priority="20">
      <formula>#REF!="G"</formula>
    </cfRule>
  </conditionalFormatting>
  <conditionalFormatting sqref="B136:B138 B140:B142 B144:B146">
    <cfRule type="expression" dxfId="19" priority="11" stopIfTrue="1">
      <formula>#REF!="O"</formula>
    </cfRule>
    <cfRule type="expression" dxfId="18" priority="12" stopIfTrue="1">
      <formula>#REF!="S"</formula>
    </cfRule>
  </conditionalFormatting>
  <conditionalFormatting sqref="B136:B138 B140:B142 B144:B146">
    <cfRule type="expression" dxfId="17" priority="13">
      <formula>#REF!="O"</formula>
    </cfRule>
    <cfRule type="expression" dxfId="16" priority="14">
      <formula>#REF!="S"</formula>
    </cfRule>
    <cfRule type="expression" dxfId="15" priority="15">
      <formula>#REF!="G"</formula>
    </cfRule>
  </conditionalFormatting>
  <conditionalFormatting sqref="B61:B62">
    <cfRule type="expression" dxfId="14" priority="6" stopIfTrue="1">
      <formula>#REF!="O"</formula>
    </cfRule>
    <cfRule type="expression" dxfId="13" priority="7" stopIfTrue="1">
      <formula>#REF!="S"</formula>
    </cfRule>
  </conditionalFormatting>
  <conditionalFormatting sqref="B61:B62">
    <cfRule type="expression" dxfId="12" priority="8">
      <formula>#REF!="O"</formula>
    </cfRule>
    <cfRule type="expression" dxfId="11" priority="9">
      <formula>#REF!="S"</formula>
    </cfRule>
    <cfRule type="expression" dxfId="10" priority="10">
      <formula>#REF!="G"</formula>
    </cfRule>
  </conditionalFormatting>
  <conditionalFormatting sqref="B65:B66">
    <cfRule type="expression" dxfId="9" priority="1" stopIfTrue="1">
      <formula>#REF!="O"</formula>
    </cfRule>
    <cfRule type="expression" dxfId="8" priority="2" stopIfTrue="1">
      <formula>#REF!="S"</formula>
    </cfRule>
  </conditionalFormatting>
  <conditionalFormatting sqref="B65:B66">
    <cfRule type="expression" dxfId="7" priority="3">
      <formula>#REF!="O"</formula>
    </cfRule>
    <cfRule type="expression" dxfId="6" priority="4">
      <formula>#REF!="S"</formula>
    </cfRule>
    <cfRule type="expression" dxfId="5" priority="5">
      <formula>#REF!="G"</formula>
    </cfRule>
  </conditionalFormatting>
  <pageMargins left="0.7" right="0.7" top="0.75" bottom="0.75" header="0.3" footer="0.3"/>
  <pageSetup paperSize="5" scale="30" fitToWidth="0" orientation="portrait" r:id="rId1"/>
  <headerFooter>
    <oddHeader>&amp;C&amp;"Arial,Bold"&amp;14&amp;UComprehensive Strategic Finances</oddHeader>
    <oddFooter>&amp;RThe contents of this chart are considered sworn testimony from the Agency Director.</oddFooter>
  </headerFooter>
  <rowBreaks count="1" manualBreakCount="1">
    <brk id="8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'C:\Users\charlesappleby\AppData\Local\Microsoft\Windows\INetCache\Content.Outlook\G82GJ4YA\[Dept. of Corrections - Additional PER Excel Charts 11119.xlsx]Drop Down Options'!#REF!</xm:f>
          </x14:formula1>
          <xm:sqref>D15:AD15</xm:sqref>
        </x14:dataValidation>
        <x14:dataValidation type="list" allowBlank="1" showInputMessage="1" showErrorMessage="1">
          <x14:formula1>
            <xm:f>'C:\Users\charlesappleby\AppData\Local\Microsoft\Windows\INetCache\Content.Outlook\G82GJ4YA\[Dept. of Corrections - Additional PER Excel Charts 11119.xlsx]Drop Down Options'!#REF!</xm:f>
          </x14:formula1>
          <xm:sqref>D14:AD14 D11:AD12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4"/>
  <sheetViews>
    <sheetView workbookViewId="0">
      <selection activeCell="C76" sqref="C76:C77"/>
    </sheetView>
  </sheetViews>
  <sheetFormatPr defaultColWidth="9.28515625" defaultRowHeight="12.75" x14ac:dyDescent="0.2"/>
  <cols>
    <col min="1" max="1" width="9.28515625" style="22"/>
    <col min="2" max="2" width="20.7109375" style="109" customWidth="1"/>
    <col min="3" max="3" width="10" style="109" customWidth="1"/>
    <col min="4" max="4" width="12.5703125" style="109" customWidth="1"/>
    <col min="5" max="5" width="11.28515625" style="109" customWidth="1"/>
    <col min="6" max="6" width="8" style="109" customWidth="1"/>
    <col min="7" max="7" width="16.7109375" style="109" customWidth="1"/>
    <col min="8" max="8" width="9.7109375" style="109" bestFit="1" customWidth="1"/>
    <col min="9" max="9" width="3.28515625" style="109" customWidth="1"/>
    <col min="10" max="10" width="9.7109375" style="109" bestFit="1" customWidth="1"/>
    <col min="11" max="11" width="3.28515625" style="109" customWidth="1"/>
    <col min="12" max="12" width="9.7109375" style="109" bestFit="1" customWidth="1"/>
    <col min="13" max="13" width="3.28515625" style="109" customWidth="1"/>
    <col min="14" max="14" width="9.7109375" style="109" bestFit="1" customWidth="1"/>
    <col min="15" max="15" width="3.28515625" style="109" customWidth="1"/>
    <col min="16" max="16" width="13.7109375" style="109" bestFit="1" customWidth="1"/>
    <col min="17" max="17" width="3.28515625" style="109" customWidth="1"/>
    <col min="18" max="18" width="12.7109375" style="177" customWidth="1"/>
    <col min="19" max="19" width="18" style="109" customWidth="1"/>
    <col min="20" max="20" width="39.28515625" style="109" customWidth="1"/>
    <col min="21" max="21" width="11.7109375" style="109" customWidth="1"/>
    <col min="22" max="22" width="18.5703125" style="109" customWidth="1"/>
    <col min="23" max="23" width="16.7109375" style="109" customWidth="1"/>
    <col min="24" max="24" width="7.5703125" style="109" bestFit="1" customWidth="1"/>
    <col min="25" max="25" width="25.7109375" style="109" customWidth="1"/>
    <col min="26" max="16384" width="9.28515625" style="109"/>
  </cols>
  <sheetData>
    <row r="1" spans="1:24" x14ac:dyDescent="0.2">
      <c r="B1" s="1" t="s">
        <v>0</v>
      </c>
      <c r="C1" s="404" t="s">
        <v>943</v>
      </c>
      <c r="D1" s="397"/>
      <c r="E1" s="161"/>
    </row>
    <row r="2" spans="1:24" x14ac:dyDescent="0.2">
      <c r="B2" s="1" t="s">
        <v>1</v>
      </c>
      <c r="C2" s="368">
        <v>43371</v>
      </c>
      <c r="D2" s="368"/>
    </row>
    <row r="3" spans="1:24" s="296" customFormat="1" ht="32.25" customHeight="1" x14ac:dyDescent="0.2">
      <c r="A3" s="22"/>
      <c r="B3" s="405" t="s">
        <v>2151</v>
      </c>
      <c r="C3" s="406"/>
      <c r="D3" s="406"/>
      <c r="E3" s="407"/>
      <c r="F3" s="407"/>
      <c r="G3" s="407"/>
      <c r="H3" s="407"/>
      <c r="I3" s="407"/>
      <c r="J3" s="407"/>
      <c r="K3" s="407"/>
      <c r="L3" s="407"/>
      <c r="M3" s="407"/>
      <c r="N3" s="407"/>
      <c r="O3" s="407"/>
      <c r="P3" s="407"/>
      <c r="Q3" s="407"/>
      <c r="R3" s="407"/>
    </row>
    <row r="4" spans="1:24" x14ac:dyDescent="0.2">
      <c r="B4" s="33"/>
      <c r="C4" s="13"/>
      <c r="D4" s="24"/>
    </row>
    <row r="5" spans="1:24" ht="142.5" customHeight="1" x14ac:dyDescent="0.2">
      <c r="B5" s="395" t="s">
        <v>6</v>
      </c>
      <c r="C5" s="402"/>
      <c r="D5" s="402"/>
      <c r="E5" s="402"/>
      <c r="F5" s="402"/>
      <c r="G5" s="402"/>
      <c r="H5" s="402"/>
      <c r="I5" s="402"/>
      <c r="J5" s="402"/>
      <c r="K5" s="402"/>
      <c r="L5" s="402"/>
      <c r="M5" s="402"/>
      <c r="N5" s="402"/>
      <c r="O5" s="402"/>
      <c r="P5" s="402"/>
      <c r="Q5" s="402"/>
      <c r="R5" s="403"/>
      <c r="T5" s="109" t="s">
        <v>969</v>
      </c>
      <c r="V5" s="24"/>
      <c r="W5" s="24"/>
      <c r="X5" s="24"/>
    </row>
    <row r="6" spans="1:24" x14ac:dyDescent="0.2">
      <c r="B6" s="24"/>
      <c r="C6" s="24"/>
      <c r="D6" s="24"/>
      <c r="E6" s="24"/>
      <c r="F6" s="24"/>
      <c r="G6" s="24"/>
      <c r="H6" s="408" t="s">
        <v>248</v>
      </c>
      <c r="I6" s="408"/>
      <c r="J6" s="408"/>
      <c r="K6" s="408"/>
      <c r="L6" s="408"/>
      <c r="M6" s="408"/>
      <c r="N6" s="408"/>
      <c r="O6" s="408"/>
      <c r="P6" s="408"/>
      <c r="Q6" s="408"/>
      <c r="R6" s="408"/>
      <c r="T6" s="24"/>
      <c r="U6" s="24"/>
      <c r="V6" s="24"/>
      <c r="W6" s="24"/>
      <c r="X6" s="24"/>
    </row>
    <row r="7" spans="1:24" ht="71.25" customHeight="1" x14ac:dyDescent="0.2">
      <c r="A7" s="166" t="s">
        <v>5</v>
      </c>
      <c r="B7" s="28" t="s">
        <v>23</v>
      </c>
      <c r="C7" s="30" t="s">
        <v>247</v>
      </c>
      <c r="D7" s="29" t="s">
        <v>971</v>
      </c>
      <c r="E7" s="30" t="s">
        <v>17</v>
      </c>
      <c r="F7" s="248" t="s">
        <v>111</v>
      </c>
      <c r="G7" s="30" t="s">
        <v>251</v>
      </c>
      <c r="H7" s="30" t="s">
        <v>963</v>
      </c>
      <c r="I7" s="30"/>
      <c r="J7" s="30" t="s">
        <v>964</v>
      </c>
      <c r="K7" s="30"/>
      <c r="L7" s="30" t="s">
        <v>965</v>
      </c>
      <c r="M7" s="30"/>
      <c r="N7" s="30" t="s">
        <v>966</v>
      </c>
      <c r="O7" s="30"/>
      <c r="P7" s="30" t="s">
        <v>967</v>
      </c>
      <c r="Q7" s="30"/>
      <c r="R7" s="178" t="s">
        <v>968</v>
      </c>
      <c r="S7" s="26" t="s">
        <v>129</v>
      </c>
      <c r="T7" s="23" t="s">
        <v>250</v>
      </c>
      <c r="U7" s="24"/>
      <c r="V7" s="24"/>
      <c r="W7" s="24"/>
      <c r="X7" s="24"/>
    </row>
    <row r="8" spans="1:24" ht="55.15" customHeight="1" x14ac:dyDescent="0.2">
      <c r="A8" s="400">
        <v>1</v>
      </c>
      <c r="B8" s="398" t="s">
        <v>870</v>
      </c>
      <c r="C8" s="398" t="s">
        <v>2</v>
      </c>
      <c r="D8" s="398" t="s">
        <v>7</v>
      </c>
      <c r="E8" s="398" t="s">
        <v>872</v>
      </c>
      <c r="F8" s="163" t="s">
        <v>108</v>
      </c>
      <c r="G8" s="163" t="s">
        <v>254</v>
      </c>
      <c r="H8" s="180" t="s">
        <v>199</v>
      </c>
      <c r="I8" s="230"/>
      <c r="J8" s="180">
        <v>65</v>
      </c>
      <c r="K8" s="230"/>
      <c r="L8" s="180">
        <v>49</v>
      </c>
      <c r="M8" s="230"/>
      <c r="N8" s="180" t="s">
        <v>873</v>
      </c>
      <c r="O8" s="230"/>
      <c r="P8" s="180" t="s">
        <v>873</v>
      </c>
      <c r="Q8" s="230"/>
      <c r="R8" s="181" t="s">
        <v>883</v>
      </c>
      <c r="S8" s="397" t="s">
        <v>167</v>
      </c>
      <c r="T8" s="398"/>
    </row>
    <row r="9" spans="1:24" ht="55.15" customHeight="1" x14ac:dyDescent="0.2">
      <c r="A9" s="401"/>
      <c r="B9" s="399"/>
      <c r="C9" s="399"/>
      <c r="D9" s="399"/>
      <c r="E9" s="399"/>
      <c r="F9" s="10" t="s">
        <v>109</v>
      </c>
      <c r="G9" s="10"/>
      <c r="H9" s="182">
        <v>68</v>
      </c>
      <c r="I9" s="225"/>
      <c r="J9" s="182">
        <v>52</v>
      </c>
      <c r="K9" s="225"/>
      <c r="L9" s="182">
        <v>88</v>
      </c>
      <c r="M9" s="225"/>
      <c r="N9" s="182">
        <v>134</v>
      </c>
      <c r="O9" s="225"/>
      <c r="P9" s="182">
        <v>117</v>
      </c>
      <c r="Q9" s="225"/>
      <c r="R9" s="183"/>
      <c r="S9" s="397"/>
      <c r="T9" s="399"/>
    </row>
    <row r="10" spans="1:24" ht="64.150000000000006" customHeight="1" x14ac:dyDescent="0.2">
      <c r="A10" s="400">
        <v>2</v>
      </c>
      <c r="B10" s="398" t="s">
        <v>945</v>
      </c>
      <c r="C10" s="398" t="s">
        <v>2</v>
      </c>
      <c r="D10" s="398" t="s">
        <v>7</v>
      </c>
      <c r="E10" s="398" t="s">
        <v>872</v>
      </c>
      <c r="F10" s="163" t="s">
        <v>108</v>
      </c>
      <c r="G10" s="163" t="s">
        <v>254</v>
      </c>
      <c r="H10" s="180" t="s">
        <v>199</v>
      </c>
      <c r="I10" s="230"/>
      <c r="J10" s="180">
        <v>14</v>
      </c>
      <c r="K10" s="230"/>
      <c r="L10" s="180">
        <v>11</v>
      </c>
      <c r="M10" s="230"/>
      <c r="N10" s="180" t="s">
        <v>874</v>
      </c>
      <c r="O10" s="230"/>
      <c r="P10" s="180" t="s">
        <v>876</v>
      </c>
      <c r="Q10" s="230"/>
      <c r="R10" s="181" t="s">
        <v>882</v>
      </c>
      <c r="S10" s="397" t="s">
        <v>167</v>
      </c>
      <c r="T10" s="398" t="s">
        <v>949</v>
      </c>
    </row>
    <row r="11" spans="1:24" ht="64.150000000000006" customHeight="1" x14ac:dyDescent="0.2">
      <c r="A11" s="401"/>
      <c r="B11" s="399"/>
      <c r="C11" s="399"/>
      <c r="D11" s="399"/>
      <c r="E11" s="399"/>
      <c r="F11" s="10" t="s">
        <v>109</v>
      </c>
      <c r="G11" s="10"/>
      <c r="H11" s="182">
        <v>15</v>
      </c>
      <c r="I11" s="225"/>
      <c r="J11" s="182">
        <v>12</v>
      </c>
      <c r="K11" s="225"/>
      <c r="L11" s="182">
        <v>19</v>
      </c>
      <c r="M11" s="225"/>
      <c r="N11" s="182">
        <v>37</v>
      </c>
      <c r="O11" s="225"/>
      <c r="P11" s="182">
        <v>46</v>
      </c>
      <c r="Q11" s="225"/>
      <c r="R11" s="183"/>
      <c r="S11" s="397"/>
      <c r="T11" s="399"/>
    </row>
    <row r="12" spans="1:24" ht="47.1" customHeight="1" x14ac:dyDescent="0.2">
      <c r="A12" s="400">
        <v>3</v>
      </c>
      <c r="B12" s="398" t="s">
        <v>946</v>
      </c>
      <c r="C12" s="398" t="s">
        <v>2</v>
      </c>
      <c r="D12" s="398" t="s">
        <v>7</v>
      </c>
      <c r="E12" s="398" t="s">
        <v>872</v>
      </c>
      <c r="F12" s="163" t="s">
        <v>108</v>
      </c>
      <c r="G12" s="163" t="s">
        <v>254</v>
      </c>
      <c r="H12" s="180" t="s">
        <v>199</v>
      </c>
      <c r="I12" s="230"/>
      <c r="J12" s="180" t="s">
        <v>199</v>
      </c>
      <c r="K12" s="230"/>
      <c r="L12" s="180" t="s">
        <v>199</v>
      </c>
      <c r="M12" s="230"/>
      <c r="N12" s="180" t="s">
        <v>199</v>
      </c>
      <c r="O12" s="230"/>
      <c r="P12" s="180" t="s">
        <v>199</v>
      </c>
      <c r="Q12" s="230"/>
      <c r="R12" s="181" t="s">
        <v>900</v>
      </c>
      <c r="S12" s="397" t="s">
        <v>167</v>
      </c>
      <c r="T12" s="398"/>
    </row>
    <row r="13" spans="1:24" ht="47.1" customHeight="1" x14ac:dyDescent="0.2">
      <c r="A13" s="401"/>
      <c r="B13" s="399"/>
      <c r="C13" s="399"/>
      <c r="D13" s="399"/>
      <c r="E13" s="399"/>
      <c r="F13" s="10" t="s">
        <v>109</v>
      </c>
      <c r="G13" s="10"/>
      <c r="H13" s="182">
        <v>27.11</v>
      </c>
      <c r="I13" s="225" t="s">
        <v>958</v>
      </c>
      <c r="J13" s="182">
        <v>29.47</v>
      </c>
      <c r="K13" s="225" t="s">
        <v>958</v>
      </c>
      <c r="L13" s="182">
        <v>28.91</v>
      </c>
      <c r="M13" s="225" t="s">
        <v>958</v>
      </c>
      <c r="N13" s="182">
        <v>27.88</v>
      </c>
      <c r="O13" s="225" t="s">
        <v>958</v>
      </c>
      <c r="P13" s="182">
        <v>26.44</v>
      </c>
      <c r="Q13" s="225"/>
      <c r="R13" s="183"/>
      <c r="S13" s="397"/>
      <c r="T13" s="399"/>
    </row>
    <row r="14" spans="1:24" ht="30" customHeight="1" x14ac:dyDescent="0.2">
      <c r="A14" s="400">
        <v>4</v>
      </c>
      <c r="B14" s="398" t="s">
        <v>885</v>
      </c>
      <c r="C14" s="398" t="s">
        <v>2</v>
      </c>
      <c r="D14" s="398" t="s">
        <v>7</v>
      </c>
      <c r="E14" s="398" t="s">
        <v>872</v>
      </c>
      <c r="F14" s="163" t="s">
        <v>108</v>
      </c>
      <c r="G14" s="163" t="s">
        <v>254</v>
      </c>
      <c r="H14" s="180" t="s">
        <v>199</v>
      </c>
      <c r="I14" s="230"/>
      <c r="J14" s="180" t="s">
        <v>199</v>
      </c>
      <c r="K14" s="230"/>
      <c r="L14" s="180" t="s">
        <v>199</v>
      </c>
      <c r="M14" s="230"/>
      <c r="N14" s="180" t="s">
        <v>199</v>
      </c>
      <c r="O14" s="230"/>
      <c r="P14" s="180" t="s">
        <v>199</v>
      </c>
      <c r="Q14" s="230"/>
      <c r="R14" s="184" t="s">
        <v>901</v>
      </c>
      <c r="S14" s="397" t="s">
        <v>167</v>
      </c>
      <c r="T14" s="398"/>
    </row>
    <row r="15" spans="1:24" ht="30" customHeight="1" x14ac:dyDescent="0.2">
      <c r="A15" s="401"/>
      <c r="B15" s="399"/>
      <c r="C15" s="399"/>
      <c r="D15" s="399"/>
      <c r="E15" s="399"/>
      <c r="F15" s="10" t="s">
        <v>109</v>
      </c>
      <c r="G15" s="10"/>
      <c r="H15" s="182">
        <v>6.64</v>
      </c>
      <c r="I15" s="225" t="s">
        <v>958</v>
      </c>
      <c r="J15" s="182">
        <v>6.97</v>
      </c>
      <c r="K15" s="225" t="s">
        <v>958</v>
      </c>
      <c r="L15" s="182">
        <v>6.22</v>
      </c>
      <c r="M15" s="225" t="s">
        <v>958</v>
      </c>
      <c r="N15" s="182">
        <v>7.05</v>
      </c>
      <c r="O15" s="225" t="s">
        <v>958</v>
      </c>
      <c r="P15" s="182">
        <v>12.73</v>
      </c>
      <c r="Q15" s="225"/>
      <c r="R15" s="183"/>
      <c r="S15" s="397"/>
      <c r="T15" s="399"/>
    </row>
    <row r="16" spans="1:24" ht="48" customHeight="1" x14ac:dyDescent="0.2">
      <c r="A16" s="400">
        <v>5</v>
      </c>
      <c r="B16" s="398" t="s">
        <v>947</v>
      </c>
      <c r="C16" s="398" t="s">
        <v>2</v>
      </c>
      <c r="D16" s="398" t="s">
        <v>7</v>
      </c>
      <c r="E16" s="398" t="s">
        <v>872</v>
      </c>
      <c r="F16" s="163" t="s">
        <v>108</v>
      </c>
      <c r="G16" s="163" t="s">
        <v>254</v>
      </c>
      <c r="H16" s="185" t="s">
        <v>199</v>
      </c>
      <c r="I16" s="231"/>
      <c r="J16" s="185">
        <v>0.85</v>
      </c>
      <c r="K16" s="231"/>
      <c r="L16" s="185">
        <v>0.85</v>
      </c>
      <c r="M16" s="231"/>
      <c r="N16" s="185">
        <v>0.85</v>
      </c>
      <c r="O16" s="231"/>
      <c r="P16" s="185">
        <v>0.85</v>
      </c>
      <c r="Q16" s="231"/>
      <c r="R16" s="185" t="s">
        <v>902</v>
      </c>
      <c r="S16" s="397" t="s">
        <v>167</v>
      </c>
      <c r="T16" s="398" t="s">
        <v>948</v>
      </c>
    </row>
    <row r="17" spans="1:20" ht="48" customHeight="1" x14ac:dyDescent="0.2">
      <c r="A17" s="401"/>
      <c r="B17" s="399"/>
      <c r="C17" s="399"/>
      <c r="D17" s="399"/>
      <c r="E17" s="399"/>
      <c r="F17" s="10" t="s">
        <v>109</v>
      </c>
      <c r="G17" s="10"/>
      <c r="H17" s="186">
        <v>0.78600000000000003</v>
      </c>
      <c r="I17" s="226" t="s">
        <v>958</v>
      </c>
      <c r="J17" s="186">
        <v>0.79100000000000004</v>
      </c>
      <c r="K17" s="226" t="s">
        <v>958</v>
      </c>
      <c r="L17" s="186">
        <v>0.83399999999999996</v>
      </c>
      <c r="M17" s="226" t="s">
        <v>958</v>
      </c>
      <c r="N17" s="186">
        <v>0.82599999999999996</v>
      </c>
      <c r="O17" s="226"/>
      <c r="P17" s="186">
        <v>0.79800000000000004</v>
      </c>
      <c r="Q17" s="226"/>
      <c r="R17" s="186"/>
      <c r="S17" s="397"/>
      <c r="T17" s="399"/>
    </row>
    <row r="18" spans="1:20" ht="49.15" customHeight="1" x14ac:dyDescent="0.2">
      <c r="A18" s="400">
        <v>6</v>
      </c>
      <c r="B18" s="398" t="s">
        <v>952</v>
      </c>
      <c r="C18" s="398" t="s">
        <v>2</v>
      </c>
      <c r="D18" s="398" t="s">
        <v>7</v>
      </c>
      <c r="E18" s="398" t="s">
        <v>872</v>
      </c>
      <c r="F18" s="163" t="s">
        <v>108</v>
      </c>
      <c r="G18" s="163" t="s">
        <v>254</v>
      </c>
      <c r="H18" s="185" t="s">
        <v>199</v>
      </c>
      <c r="I18" s="231"/>
      <c r="J18" s="185">
        <v>1</v>
      </c>
      <c r="K18" s="231"/>
      <c r="L18" s="185">
        <v>1</v>
      </c>
      <c r="M18" s="231"/>
      <c r="N18" s="185">
        <v>1</v>
      </c>
      <c r="O18" s="231"/>
      <c r="P18" s="185" t="s">
        <v>877</v>
      </c>
      <c r="Q18" s="231"/>
      <c r="R18" s="185" t="s">
        <v>902</v>
      </c>
      <c r="S18" s="397" t="s">
        <v>167</v>
      </c>
      <c r="T18" s="398" t="s">
        <v>948</v>
      </c>
    </row>
    <row r="19" spans="1:20" ht="49.15" customHeight="1" x14ac:dyDescent="0.2">
      <c r="A19" s="401"/>
      <c r="B19" s="399"/>
      <c r="C19" s="399"/>
      <c r="D19" s="399"/>
      <c r="E19" s="399"/>
      <c r="F19" s="10" t="s">
        <v>109</v>
      </c>
      <c r="G19" s="10"/>
      <c r="H19" s="186">
        <v>0.95899999999999996</v>
      </c>
      <c r="I19" s="226" t="s">
        <v>958</v>
      </c>
      <c r="J19" s="186">
        <v>0.94399999999999995</v>
      </c>
      <c r="K19" s="226" t="s">
        <v>958</v>
      </c>
      <c r="L19" s="186">
        <v>0.93100000000000005</v>
      </c>
      <c r="M19" s="226" t="s">
        <v>958</v>
      </c>
      <c r="N19" s="186">
        <v>0.94599999999999995</v>
      </c>
      <c r="O19" s="226"/>
      <c r="P19" s="186">
        <v>0.93300000000000005</v>
      </c>
      <c r="Q19" s="226"/>
      <c r="R19" s="186"/>
      <c r="S19" s="397"/>
      <c r="T19" s="399"/>
    </row>
    <row r="20" spans="1:20" ht="48.75" customHeight="1" x14ac:dyDescent="0.2">
      <c r="A20" s="400">
        <v>7</v>
      </c>
      <c r="B20" s="398" t="s">
        <v>951</v>
      </c>
      <c r="C20" s="398" t="s">
        <v>2</v>
      </c>
      <c r="D20" s="398" t="s">
        <v>7</v>
      </c>
      <c r="E20" s="398" t="s">
        <v>872</v>
      </c>
      <c r="F20" s="163" t="s">
        <v>108</v>
      </c>
      <c r="G20" s="163" t="s">
        <v>254</v>
      </c>
      <c r="H20" s="185" t="s">
        <v>199</v>
      </c>
      <c r="I20" s="231"/>
      <c r="J20" s="185">
        <v>0.97</v>
      </c>
      <c r="K20" s="231"/>
      <c r="L20" s="185">
        <v>0.97</v>
      </c>
      <c r="M20" s="231"/>
      <c r="N20" s="185">
        <v>0.97</v>
      </c>
      <c r="O20" s="231"/>
      <c r="P20" s="185" t="s">
        <v>877</v>
      </c>
      <c r="Q20" s="231"/>
      <c r="R20" s="185" t="s">
        <v>902</v>
      </c>
      <c r="S20" s="397" t="s">
        <v>167</v>
      </c>
      <c r="T20" s="398" t="s">
        <v>948</v>
      </c>
    </row>
    <row r="21" spans="1:20" ht="48.75" customHeight="1" x14ac:dyDescent="0.2">
      <c r="A21" s="401"/>
      <c r="B21" s="399"/>
      <c r="C21" s="399"/>
      <c r="D21" s="399"/>
      <c r="E21" s="399"/>
      <c r="F21" s="10" t="s">
        <v>109</v>
      </c>
      <c r="G21" s="10"/>
      <c r="H21" s="186">
        <v>0.94399999999999995</v>
      </c>
      <c r="I21" s="226" t="s">
        <v>958</v>
      </c>
      <c r="J21" s="186">
        <v>0.93200000000000005</v>
      </c>
      <c r="K21" s="226" t="s">
        <v>958</v>
      </c>
      <c r="L21" s="186">
        <v>0.89900000000000002</v>
      </c>
      <c r="M21" s="226" t="s">
        <v>958</v>
      </c>
      <c r="N21" s="186">
        <v>0.90600000000000003</v>
      </c>
      <c r="O21" s="226" t="s">
        <v>958</v>
      </c>
      <c r="P21" s="186">
        <v>0.89900000000000002</v>
      </c>
      <c r="Q21" s="226"/>
      <c r="R21" s="186"/>
      <c r="S21" s="397"/>
      <c r="T21" s="399"/>
    </row>
    <row r="22" spans="1:20" ht="49.15" customHeight="1" x14ac:dyDescent="0.2">
      <c r="A22" s="400">
        <v>8</v>
      </c>
      <c r="B22" s="398" t="s">
        <v>950</v>
      </c>
      <c r="C22" s="398" t="s">
        <v>2</v>
      </c>
      <c r="D22" s="398" t="s">
        <v>7</v>
      </c>
      <c r="E22" s="398" t="s">
        <v>872</v>
      </c>
      <c r="F22" s="163" t="s">
        <v>108</v>
      </c>
      <c r="G22" s="163" t="s">
        <v>254</v>
      </c>
      <c r="H22" s="185" t="s">
        <v>199</v>
      </c>
      <c r="I22" s="231"/>
      <c r="J22" s="185" t="s">
        <v>199</v>
      </c>
      <c r="K22" s="231"/>
      <c r="L22" s="180" t="s">
        <v>199</v>
      </c>
      <c r="M22" s="230"/>
      <c r="N22" s="180" t="s">
        <v>199</v>
      </c>
      <c r="O22" s="230"/>
      <c r="P22" s="180" t="s">
        <v>199</v>
      </c>
      <c r="Q22" s="230"/>
      <c r="R22" s="185" t="s">
        <v>902</v>
      </c>
      <c r="S22" s="397" t="s">
        <v>168</v>
      </c>
      <c r="T22" s="398" t="s">
        <v>948</v>
      </c>
    </row>
    <row r="23" spans="1:20" ht="49.15" customHeight="1" x14ac:dyDescent="0.2">
      <c r="A23" s="401"/>
      <c r="B23" s="399"/>
      <c r="C23" s="399"/>
      <c r="D23" s="399"/>
      <c r="E23" s="399"/>
      <c r="F23" s="10" t="s">
        <v>109</v>
      </c>
      <c r="G23" s="10"/>
      <c r="H23" s="186">
        <v>0.75800000000000001</v>
      </c>
      <c r="I23" s="226" t="s">
        <v>958</v>
      </c>
      <c r="J23" s="186">
        <v>0.78300000000000003</v>
      </c>
      <c r="K23" s="226" t="s">
        <v>958</v>
      </c>
      <c r="L23" s="186">
        <v>0.79700000000000004</v>
      </c>
      <c r="M23" s="226" t="s">
        <v>958</v>
      </c>
      <c r="N23" s="186">
        <v>0.94199999999999995</v>
      </c>
      <c r="O23" s="226" t="s">
        <v>958</v>
      </c>
      <c r="P23" s="186">
        <v>0.878</v>
      </c>
      <c r="Q23" s="226" t="s">
        <v>958</v>
      </c>
      <c r="R23" s="183"/>
      <c r="S23" s="397"/>
      <c r="T23" s="399"/>
    </row>
    <row r="24" spans="1:20" ht="30" customHeight="1" x14ac:dyDescent="0.2">
      <c r="A24" s="400">
        <v>9</v>
      </c>
      <c r="B24" s="398" t="s">
        <v>871</v>
      </c>
      <c r="C24" s="398" t="s">
        <v>2</v>
      </c>
      <c r="D24" s="398" t="s">
        <v>7</v>
      </c>
      <c r="E24" s="398" t="s">
        <v>872</v>
      </c>
      <c r="F24" s="163" t="s">
        <v>108</v>
      </c>
      <c r="G24" s="163" t="s">
        <v>254</v>
      </c>
      <c r="H24" s="180" t="s">
        <v>199</v>
      </c>
      <c r="I24" s="230"/>
      <c r="J24" s="180">
        <v>0</v>
      </c>
      <c r="K24" s="230"/>
      <c r="L24" s="180">
        <v>0</v>
      </c>
      <c r="M24" s="230"/>
      <c r="N24" s="180">
        <v>0</v>
      </c>
      <c r="O24" s="230"/>
      <c r="P24" s="180" t="s">
        <v>199</v>
      </c>
      <c r="Q24" s="230"/>
      <c r="R24" s="181" t="s">
        <v>199</v>
      </c>
      <c r="S24" s="397" t="s">
        <v>169</v>
      </c>
      <c r="T24" s="398"/>
    </row>
    <row r="25" spans="1:20" ht="30" customHeight="1" x14ac:dyDescent="0.2">
      <c r="A25" s="401"/>
      <c r="B25" s="399"/>
      <c r="C25" s="399"/>
      <c r="D25" s="399"/>
      <c r="E25" s="399"/>
      <c r="F25" s="10" t="s">
        <v>109</v>
      </c>
      <c r="G25" s="10"/>
      <c r="H25" s="182">
        <v>0</v>
      </c>
      <c r="I25" s="225"/>
      <c r="J25" s="182">
        <v>0</v>
      </c>
      <c r="K25" s="225"/>
      <c r="L25" s="182">
        <v>0</v>
      </c>
      <c r="M25" s="225"/>
      <c r="N25" s="182">
        <v>1</v>
      </c>
      <c r="O25" s="225" t="s">
        <v>958</v>
      </c>
      <c r="P25" s="182">
        <v>1</v>
      </c>
      <c r="Q25" s="225" t="s">
        <v>958</v>
      </c>
      <c r="R25" s="232" t="s">
        <v>959</v>
      </c>
      <c r="S25" s="397"/>
      <c r="T25" s="399"/>
    </row>
    <row r="26" spans="1:20" ht="30" customHeight="1" x14ac:dyDescent="0.2">
      <c r="A26" s="400">
        <v>10</v>
      </c>
      <c r="B26" s="398" t="s">
        <v>884</v>
      </c>
      <c r="C26" s="398" t="s">
        <v>2</v>
      </c>
      <c r="D26" s="398" t="s">
        <v>7</v>
      </c>
      <c r="E26" s="398" t="s">
        <v>872</v>
      </c>
      <c r="F26" s="163" t="s">
        <v>108</v>
      </c>
      <c r="G26" s="163" t="s">
        <v>254</v>
      </c>
      <c r="H26" s="180" t="s">
        <v>199</v>
      </c>
      <c r="I26" s="230"/>
      <c r="J26" s="180" t="s">
        <v>199</v>
      </c>
      <c r="K26" s="230"/>
      <c r="L26" s="180" t="s">
        <v>199</v>
      </c>
      <c r="M26" s="230"/>
      <c r="N26" s="180" t="s">
        <v>199</v>
      </c>
      <c r="O26" s="230"/>
      <c r="P26" s="180" t="s">
        <v>199</v>
      </c>
      <c r="Q26" s="230"/>
      <c r="R26" s="181">
        <v>0</v>
      </c>
      <c r="S26" s="397" t="s">
        <v>167</v>
      </c>
      <c r="T26" s="398"/>
    </row>
    <row r="27" spans="1:20" ht="30" customHeight="1" x14ac:dyDescent="0.2">
      <c r="A27" s="401"/>
      <c r="B27" s="399"/>
      <c r="C27" s="399"/>
      <c r="D27" s="399"/>
      <c r="E27" s="399"/>
      <c r="F27" s="10" t="s">
        <v>109</v>
      </c>
      <c r="G27" s="10"/>
      <c r="H27" s="182">
        <v>0</v>
      </c>
      <c r="I27" s="225" t="s">
        <v>958</v>
      </c>
      <c r="J27" s="182">
        <v>1</v>
      </c>
      <c r="K27" s="225" t="s">
        <v>958</v>
      </c>
      <c r="L27" s="182">
        <v>0</v>
      </c>
      <c r="M27" s="225" t="s">
        <v>958</v>
      </c>
      <c r="N27" s="182">
        <v>1</v>
      </c>
      <c r="O27" s="225" t="s">
        <v>958</v>
      </c>
      <c r="P27" s="182">
        <v>1</v>
      </c>
      <c r="Q27" s="225"/>
      <c r="R27" s="183"/>
      <c r="S27" s="397"/>
      <c r="T27" s="399"/>
    </row>
    <row r="28" spans="1:20" ht="60" customHeight="1" x14ac:dyDescent="0.2">
      <c r="A28" s="400">
        <v>11</v>
      </c>
      <c r="B28" s="398" t="s">
        <v>881</v>
      </c>
      <c r="C28" s="398" t="s">
        <v>2</v>
      </c>
      <c r="D28" s="398" t="s">
        <v>7</v>
      </c>
      <c r="E28" s="398" t="s">
        <v>872</v>
      </c>
      <c r="F28" s="163" t="s">
        <v>108</v>
      </c>
      <c r="G28" s="163" t="s">
        <v>253</v>
      </c>
      <c r="H28" s="187" t="s">
        <v>199</v>
      </c>
      <c r="I28" s="235"/>
      <c r="J28" s="187" t="s">
        <v>199</v>
      </c>
      <c r="K28" s="235"/>
      <c r="L28" s="187" t="s">
        <v>199</v>
      </c>
      <c r="M28" s="235"/>
      <c r="N28" s="180" t="s">
        <v>875</v>
      </c>
      <c r="O28" s="230"/>
      <c r="P28" s="180" t="s">
        <v>878</v>
      </c>
      <c r="Q28" s="230"/>
      <c r="R28" s="181" t="s">
        <v>199</v>
      </c>
      <c r="S28" s="397" t="s">
        <v>169</v>
      </c>
      <c r="T28" s="398" t="s">
        <v>962</v>
      </c>
    </row>
    <row r="29" spans="1:20" ht="60" customHeight="1" x14ac:dyDescent="0.2">
      <c r="A29" s="401"/>
      <c r="B29" s="399"/>
      <c r="C29" s="399"/>
      <c r="D29" s="399"/>
      <c r="E29" s="399"/>
      <c r="F29" s="10" t="s">
        <v>109</v>
      </c>
      <c r="G29" s="10"/>
      <c r="H29" s="188">
        <v>5251</v>
      </c>
      <c r="I29" s="227" t="s">
        <v>958</v>
      </c>
      <c r="J29" s="188">
        <v>5111</v>
      </c>
      <c r="K29" s="227" t="s">
        <v>958</v>
      </c>
      <c r="L29" s="188">
        <v>5684</v>
      </c>
      <c r="M29" s="227"/>
      <c r="N29" s="188">
        <v>5981</v>
      </c>
      <c r="O29" s="227"/>
      <c r="P29" s="188">
        <v>5833</v>
      </c>
      <c r="Q29" s="227" t="s">
        <v>958</v>
      </c>
      <c r="R29" s="183"/>
      <c r="S29" s="397"/>
      <c r="T29" s="399"/>
    </row>
    <row r="30" spans="1:20" ht="30" customHeight="1" x14ac:dyDescent="0.2">
      <c r="A30" s="400">
        <v>12</v>
      </c>
      <c r="B30" s="398" t="s">
        <v>930</v>
      </c>
      <c r="C30" s="398" t="s">
        <v>2</v>
      </c>
      <c r="D30" s="398" t="s">
        <v>7</v>
      </c>
      <c r="E30" s="398" t="s">
        <v>872</v>
      </c>
      <c r="F30" s="163" t="s">
        <v>108</v>
      </c>
      <c r="G30" s="163" t="s">
        <v>253</v>
      </c>
      <c r="H30" s="187" t="s">
        <v>199</v>
      </c>
      <c r="I30" s="235"/>
      <c r="J30" s="187">
        <v>2969</v>
      </c>
      <c r="K30" s="235"/>
      <c r="L30" s="187">
        <v>2920</v>
      </c>
      <c r="M30" s="235"/>
      <c r="N30" s="187" t="s">
        <v>199</v>
      </c>
      <c r="O30" s="235"/>
      <c r="P30" s="187" t="s">
        <v>199</v>
      </c>
      <c r="Q30" s="235"/>
      <c r="R30" s="187">
        <v>2403</v>
      </c>
      <c r="S30" s="397" t="s">
        <v>167</v>
      </c>
      <c r="T30" s="398"/>
    </row>
    <row r="31" spans="1:20" ht="30" customHeight="1" x14ac:dyDescent="0.2">
      <c r="A31" s="401"/>
      <c r="B31" s="399"/>
      <c r="C31" s="399"/>
      <c r="D31" s="399"/>
      <c r="E31" s="399"/>
      <c r="F31" s="10" t="s">
        <v>109</v>
      </c>
      <c r="G31" s="10"/>
      <c r="H31" s="188">
        <v>2883</v>
      </c>
      <c r="I31" s="227"/>
      <c r="J31" s="188">
        <v>2835</v>
      </c>
      <c r="K31" s="227"/>
      <c r="L31" s="188">
        <v>2566</v>
      </c>
      <c r="M31" s="227" t="s">
        <v>958</v>
      </c>
      <c r="N31" s="188">
        <v>2429</v>
      </c>
      <c r="O31" s="227" t="s">
        <v>958</v>
      </c>
      <c r="P31" s="188">
        <v>2333</v>
      </c>
      <c r="Q31" s="227"/>
      <c r="R31" s="188"/>
      <c r="S31" s="397"/>
      <c r="T31" s="399"/>
    </row>
    <row r="32" spans="1:20" ht="30" customHeight="1" x14ac:dyDescent="0.2">
      <c r="A32" s="400">
        <v>13</v>
      </c>
      <c r="B32" s="398" t="s">
        <v>929</v>
      </c>
      <c r="C32" s="398" t="s">
        <v>2</v>
      </c>
      <c r="D32" s="398" t="s">
        <v>7</v>
      </c>
      <c r="E32" s="398" t="s">
        <v>872</v>
      </c>
      <c r="F32" s="163" t="s">
        <v>108</v>
      </c>
      <c r="G32" s="163" t="s">
        <v>253</v>
      </c>
      <c r="H32" s="187" t="s">
        <v>199</v>
      </c>
      <c r="I32" s="235"/>
      <c r="J32" s="187">
        <v>1621</v>
      </c>
      <c r="K32" s="235"/>
      <c r="L32" s="187">
        <v>1708</v>
      </c>
      <c r="M32" s="235"/>
      <c r="N32" s="187" t="s">
        <v>199</v>
      </c>
      <c r="O32" s="235"/>
      <c r="P32" s="187" t="s">
        <v>199</v>
      </c>
      <c r="Q32" s="235"/>
      <c r="R32" s="187">
        <v>3030.26</v>
      </c>
      <c r="S32" s="397" t="s">
        <v>167</v>
      </c>
      <c r="T32" s="398"/>
    </row>
    <row r="33" spans="1:20" ht="30" customHeight="1" x14ac:dyDescent="0.2">
      <c r="A33" s="401"/>
      <c r="B33" s="399"/>
      <c r="C33" s="399"/>
      <c r="D33" s="399"/>
      <c r="E33" s="399"/>
      <c r="F33" s="10" t="s">
        <v>109</v>
      </c>
      <c r="G33" s="10"/>
      <c r="H33" s="188">
        <v>1574</v>
      </c>
      <c r="I33" s="227"/>
      <c r="J33" s="188">
        <v>1658</v>
      </c>
      <c r="K33" s="227"/>
      <c r="L33" s="188">
        <v>1658</v>
      </c>
      <c r="M33" s="227" t="s">
        <v>958</v>
      </c>
      <c r="N33" s="188">
        <v>3086</v>
      </c>
      <c r="O33" s="227" t="s">
        <v>958</v>
      </c>
      <c r="P33" s="188">
        <v>2942</v>
      </c>
      <c r="Q33" s="227"/>
      <c r="R33" s="188"/>
      <c r="S33" s="397"/>
      <c r="T33" s="399"/>
    </row>
    <row r="34" spans="1:20" ht="30" customHeight="1" x14ac:dyDescent="0.2">
      <c r="A34" s="400">
        <v>14</v>
      </c>
      <c r="B34" s="398" t="s">
        <v>928</v>
      </c>
      <c r="C34" s="398" t="s">
        <v>2</v>
      </c>
      <c r="D34" s="398" t="s">
        <v>7</v>
      </c>
      <c r="E34" s="398" t="s">
        <v>872</v>
      </c>
      <c r="F34" s="163" t="s">
        <v>108</v>
      </c>
      <c r="G34" s="163" t="s">
        <v>253</v>
      </c>
      <c r="H34" s="187" t="s">
        <v>199</v>
      </c>
      <c r="I34" s="235"/>
      <c r="J34" s="187" t="s">
        <v>199</v>
      </c>
      <c r="K34" s="235"/>
      <c r="L34" s="187" t="s">
        <v>199</v>
      </c>
      <c r="M34" s="235"/>
      <c r="N34" s="187" t="s">
        <v>199</v>
      </c>
      <c r="O34" s="235"/>
      <c r="P34" s="180" t="s">
        <v>199</v>
      </c>
      <c r="Q34" s="230"/>
      <c r="R34" s="187">
        <v>644.78</v>
      </c>
      <c r="S34" s="397" t="s">
        <v>167</v>
      </c>
      <c r="T34" s="398"/>
    </row>
    <row r="35" spans="1:20" ht="30" customHeight="1" x14ac:dyDescent="0.2">
      <c r="A35" s="401"/>
      <c r="B35" s="399"/>
      <c r="C35" s="399"/>
      <c r="D35" s="399"/>
      <c r="E35" s="399"/>
      <c r="F35" s="10" t="s">
        <v>109</v>
      </c>
      <c r="G35" s="10"/>
      <c r="H35" s="188">
        <v>1080</v>
      </c>
      <c r="I35" s="227" t="s">
        <v>958</v>
      </c>
      <c r="J35" s="182">
        <v>920</v>
      </c>
      <c r="K35" s="225" t="s">
        <v>958</v>
      </c>
      <c r="L35" s="182">
        <v>916</v>
      </c>
      <c r="M35" s="225" t="s">
        <v>958</v>
      </c>
      <c r="N35" s="182">
        <v>938</v>
      </c>
      <c r="O35" s="225" t="s">
        <v>958</v>
      </c>
      <c r="P35" s="182">
        <v>626</v>
      </c>
      <c r="Q35" s="225"/>
      <c r="R35" s="188"/>
      <c r="S35" s="397"/>
      <c r="T35" s="399"/>
    </row>
    <row r="36" spans="1:20" ht="30" customHeight="1" x14ac:dyDescent="0.2">
      <c r="A36" s="400">
        <v>15</v>
      </c>
      <c r="B36" s="398" t="s">
        <v>927</v>
      </c>
      <c r="C36" s="398" t="s">
        <v>2</v>
      </c>
      <c r="D36" s="398" t="s">
        <v>7</v>
      </c>
      <c r="E36" s="398" t="s">
        <v>872</v>
      </c>
      <c r="F36" s="163" t="s">
        <v>108</v>
      </c>
      <c r="G36" s="163" t="s">
        <v>253</v>
      </c>
      <c r="H36" s="187" t="s">
        <v>199</v>
      </c>
      <c r="I36" s="235"/>
      <c r="J36" s="180">
        <v>818</v>
      </c>
      <c r="K36" s="230"/>
      <c r="L36" s="180">
        <v>396</v>
      </c>
      <c r="M36" s="230"/>
      <c r="N36" s="180" t="s">
        <v>199</v>
      </c>
      <c r="O36" s="230"/>
      <c r="P36" s="180" t="s">
        <v>199</v>
      </c>
      <c r="Q36" s="230"/>
      <c r="R36" s="187">
        <v>333.72</v>
      </c>
      <c r="S36" s="397" t="s">
        <v>167</v>
      </c>
      <c r="T36" s="398"/>
    </row>
    <row r="37" spans="1:20" ht="30" customHeight="1" x14ac:dyDescent="0.2">
      <c r="A37" s="401"/>
      <c r="B37" s="399"/>
      <c r="C37" s="399"/>
      <c r="D37" s="399"/>
      <c r="E37" s="399"/>
      <c r="F37" s="10" t="s">
        <v>109</v>
      </c>
      <c r="G37" s="10"/>
      <c r="H37" s="182">
        <v>794</v>
      </c>
      <c r="I37" s="225"/>
      <c r="J37" s="182">
        <v>384</v>
      </c>
      <c r="K37" s="225"/>
      <c r="L37" s="182">
        <v>192</v>
      </c>
      <c r="M37" s="225" t="s">
        <v>958</v>
      </c>
      <c r="N37" s="182">
        <v>256</v>
      </c>
      <c r="O37" s="225" t="s">
        <v>958</v>
      </c>
      <c r="P37" s="182">
        <v>324</v>
      </c>
      <c r="Q37" s="225"/>
      <c r="R37" s="183"/>
      <c r="S37" s="397"/>
      <c r="T37" s="399"/>
    </row>
    <row r="38" spans="1:20" ht="30" customHeight="1" x14ac:dyDescent="0.2">
      <c r="A38" s="400">
        <v>16</v>
      </c>
      <c r="B38" s="398" t="s">
        <v>925</v>
      </c>
      <c r="C38" s="398" t="s">
        <v>4</v>
      </c>
      <c r="D38" s="398" t="s">
        <v>7</v>
      </c>
      <c r="E38" s="398" t="s">
        <v>872</v>
      </c>
      <c r="F38" s="163" t="s">
        <v>108</v>
      </c>
      <c r="G38" s="163" t="s">
        <v>253</v>
      </c>
      <c r="H38" s="180" t="s">
        <v>199</v>
      </c>
      <c r="I38" s="230"/>
      <c r="J38" s="180" t="s">
        <v>199</v>
      </c>
      <c r="K38" s="230"/>
      <c r="L38" s="180" t="s">
        <v>199</v>
      </c>
      <c r="M38" s="230"/>
      <c r="N38" s="180" t="s">
        <v>199</v>
      </c>
      <c r="O38" s="230"/>
      <c r="P38" s="185" t="s">
        <v>199</v>
      </c>
      <c r="Q38" s="231"/>
      <c r="R38" s="185">
        <v>0.05</v>
      </c>
      <c r="S38" s="397" t="s">
        <v>167</v>
      </c>
      <c r="T38" s="398"/>
    </row>
    <row r="39" spans="1:20" ht="30" customHeight="1" x14ac:dyDescent="0.2">
      <c r="A39" s="401"/>
      <c r="B39" s="399"/>
      <c r="C39" s="399"/>
      <c r="D39" s="399"/>
      <c r="E39" s="399"/>
      <c r="F39" s="10" t="s">
        <v>109</v>
      </c>
      <c r="G39" s="10"/>
      <c r="H39" s="186">
        <v>0.1018</v>
      </c>
      <c r="I39" s="226" t="s">
        <v>958</v>
      </c>
      <c r="J39" s="186">
        <v>9.5899999999999999E-2</v>
      </c>
      <c r="K39" s="226" t="s">
        <v>958</v>
      </c>
      <c r="L39" s="186">
        <v>0.09</v>
      </c>
      <c r="M39" s="226" t="s">
        <v>958</v>
      </c>
      <c r="N39" s="186">
        <v>7.2499999999999995E-2</v>
      </c>
      <c r="O39" s="226" t="s">
        <v>958</v>
      </c>
      <c r="P39" s="186">
        <v>7.6999999999999999E-2</v>
      </c>
      <c r="Q39" s="226" t="s">
        <v>958</v>
      </c>
      <c r="R39" s="186"/>
      <c r="S39" s="397"/>
      <c r="T39" s="399"/>
    </row>
    <row r="40" spans="1:20" ht="30" customHeight="1" x14ac:dyDescent="0.2">
      <c r="A40" s="400">
        <v>17</v>
      </c>
      <c r="B40" s="398" t="s">
        <v>926</v>
      </c>
      <c r="C40" s="398" t="s">
        <v>4</v>
      </c>
      <c r="D40" s="398" t="s">
        <v>7</v>
      </c>
      <c r="E40" s="398" t="s">
        <v>872</v>
      </c>
      <c r="F40" s="163" t="s">
        <v>108</v>
      </c>
      <c r="G40" s="163" t="s">
        <v>253</v>
      </c>
      <c r="H40" s="185" t="s">
        <v>199</v>
      </c>
      <c r="I40" s="231"/>
      <c r="J40" s="185">
        <v>0.78200000000000003</v>
      </c>
      <c r="K40" s="231"/>
      <c r="L40" s="185">
        <v>0.82299999999999995</v>
      </c>
      <c r="M40" s="231"/>
      <c r="N40" s="185">
        <v>0.82499999999999996</v>
      </c>
      <c r="O40" s="231"/>
      <c r="P40" s="185">
        <v>0.82499999999999996</v>
      </c>
      <c r="Q40" s="231"/>
      <c r="R40" s="185" t="s">
        <v>199</v>
      </c>
      <c r="S40" s="397" t="s">
        <v>169</v>
      </c>
      <c r="T40" s="398"/>
    </row>
    <row r="41" spans="1:20" ht="30" customHeight="1" x14ac:dyDescent="0.2">
      <c r="A41" s="401"/>
      <c r="B41" s="399"/>
      <c r="C41" s="399"/>
      <c r="D41" s="399"/>
      <c r="E41" s="399"/>
      <c r="F41" s="10" t="s">
        <v>109</v>
      </c>
      <c r="G41" s="10"/>
      <c r="H41" s="186">
        <v>0.752</v>
      </c>
      <c r="I41" s="226"/>
      <c r="J41" s="186">
        <v>0.79300000000000004</v>
      </c>
      <c r="K41" s="226"/>
      <c r="L41" s="186">
        <v>0.79500000000000004</v>
      </c>
      <c r="M41" s="226"/>
      <c r="N41" s="186">
        <v>0.78100000000000003</v>
      </c>
      <c r="O41" s="226"/>
      <c r="P41" s="186">
        <v>0.77990000000000004</v>
      </c>
      <c r="Q41" s="226"/>
      <c r="R41" s="186"/>
      <c r="S41" s="397"/>
      <c r="T41" s="399"/>
    </row>
    <row r="42" spans="1:20" ht="30" customHeight="1" x14ac:dyDescent="0.2">
      <c r="A42" s="400">
        <v>18</v>
      </c>
      <c r="B42" s="398" t="s">
        <v>953</v>
      </c>
      <c r="C42" s="398" t="s">
        <v>4</v>
      </c>
      <c r="D42" s="398" t="s">
        <v>7</v>
      </c>
      <c r="E42" s="398" t="s">
        <v>872</v>
      </c>
      <c r="F42" s="163" t="s">
        <v>108</v>
      </c>
      <c r="G42" s="163" t="s">
        <v>253</v>
      </c>
      <c r="H42" s="180" t="s">
        <v>199</v>
      </c>
      <c r="I42" s="230"/>
      <c r="J42" s="185">
        <v>0.78200000000000003</v>
      </c>
      <c r="K42" s="231"/>
      <c r="L42" s="185">
        <v>0.82299999999999995</v>
      </c>
      <c r="M42" s="231"/>
      <c r="N42" s="185">
        <v>0.82499999999999996</v>
      </c>
      <c r="O42" s="231"/>
      <c r="P42" s="185">
        <v>0.82499999999999996</v>
      </c>
      <c r="Q42" s="231"/>
      <c r="R42" s="185" t="s">
        <v>903</v>
      </c>
      <c r="S42" s="397" t="s">
        <v>167</v>
      </c>
      <c r="T42" s="398"/>
    </row>
    <row r="43" spans="1:20" ht="30" customHeight="1" x14ac:dyDescent="0.2">
      <c r="A43" s="401"/>
      <c r="B43" s="399"/>
      <c r="C43" s="399"/>
      <c r="D43" s="399"/>
      <c r="E43" s="399"/>
      <c r="F43" s="10" t="s">
        <v>109</v>
      </c>
      <c r="G43" s="10"/>
      <c r="H43" s="186">
        <v>0.752</v>
      </c>
      <c r="I43" s="226"/>
      <c r="J43" s="186">
        <v>0.79300000000000004</v>
      </c>
      <c r="K43" s="226"/>
      <c r="L43" s="186">
        <v>0.79500000000000004</v>
      </c>
      <c r="M43" s="226"/>
      <c r="N43" s="186">
        <v>0.78100000000000003</v>
      </c>
      <c r="O43" s="226"/>
      <c r="P43" s="186">
        <v>0.77990000000000004</v>
      </c>
      <c r="Q43" s="226"/>
      <c r="R43" s="186"/>
      <c r="S43" s="397"/>
      <c r="T43" s="399"/>
    </row>
    <row r="44" spans="1:20" ht="36" customHeight="1" x14ac:dyDescent="0.2">
      <c r="A44" s="400">
        <v>19</v>
      </c>
      <c r="B44" s="398" t="s">
        <v>954</v>
      </c>
      <c r="C44" s="398" t="s">
        <v>2</v>
      </c>
      <c r="D44" s="398" t="s">
        <v>7</v>
      </c>
      <c r="E44" s="398" t="s">
        <v>872</v>
      </c>
      <c r="F44" s="163" t="s">
        <v>108</v>
      </c>
      <c r="G44" s="163" t="s">
        <v>253</v>
      </c>
      <c r="H44" s="180" t="s">
        <v>199</v>
      </c>
      <c r="I44" s="230"/>
      <c r="J44" s="180">
        <v>500</v>
      </c>
      <c r="K44" s="230" t="s">
        <v>958</v>
      </c>
      <c r="L44" s="180">
        <v>500</v>
      </c>
      <c r="M44" s="230"/>
      <c r="N44" s="180">
        <v>100</v>
      </c>
      <c r="O44" s="230" t="s">
        <v>958</v>
      </c>
      <c r="P44" s="180" t="s">
        <v>960</v>
      </c>
      <c r="Q44" s="230" t="s">
        <v>958</v>
      </c>
      <c r="R44" s="181">
        <v>241.02</v>
      </c>
      <c r="S44" s="397" t="s">
        <v>167</v>
      </c>
      <c r="T44" s="398" t="s">
        <v>955</v>
      </c>
    </row>
    <row r="45" spans="1:20" ht="36" customHeight="1" x14ac:dyDescent="0.2">
      <c r="A45" s="401"/>
      <c r="B45" s="399"/>
      <c r="C45" s="399"/>
      <c r="D45" s="399"/>
      <c r="E45" s="399"/>
      <c r="F45" s="10" t="s">
        <v>109</v>
      </c>
      <c r="G45" s="10"/>
      <c r="H45" s="182" t="s">
        <v>199</v>
      </c>
      <c r="I45" s="225"/>
      <c r="J45" s="182">
        <v>234</v>
      </c>
      <c r="K45" s="225"/>
      <c r="L45" s="182">
        <v>151</v>
      </c>
      <c r="M45" s="225" t="s">
        <v>958</v>
      </c>
      <c r="N45" s="182">
        <v>210</v>
      </c>
      <c r="O45" s="225" t="s">
        <v>958</v>
      </c>
      <c r="P45" s="182">
        <v>234</v>
      </c>
      <c r="Q45" s="225" t="s">
        <v>958</v>
      </c>
      <c r="R45" s="183"/>
      <c r="S45" s="397"/>
      <c r="T45" s="399"/>
    </row>
    <row r="46" spans="1:20" ht="30" customHeight="1" x14ac:dyDescent="0.2">
      <c r="A46" s="400">
        <v>20</v>
      </c>
      <c r="B46" s="398" t="s">
        <v>956</v>
      </c>
      <c r="C46" s="398" t="s">
        <v>2</v>
      </c>
      <c r="D46" s="398" t="s">
        <v>7</v>
      </c>
      <c r="E46" s="398" t="s">
        <v>872</v>
      </c>
      <c r="F46" s="163" t="s">
        <v>108</v>
      </c>
      <c r="G46" s="163" t="s">
        <v>254</v>
      </c>
      <c r="H46" s="180" t="s">
        <v>199</v>
      </c>
      <c r="I46" s="230"/>
      <c r="J46" s="185">
        <v>0.25</v>
      </c>
      <c r="K46" s="231"/>
      <c r="L46" s="185">
        <v>0.25</v>
      </c>
      <c r="M46" s="231"/>
      <c r="N46" s="233">
        <v>0.25</v>
      </c>
      <c r="O46" s="234"/>
      <c r="P46" s="185" t="s">
        <v>199</v>
      </c>
      <c r="Q46" s="231"/>
      <c r="R46" s="185" t="s">
        <v>199</v>
      </c>
      <c r="S46" s="397" t="s">
        <v>169</v>
      </c>
      <c r="T46" s="398" t="s">
        <v>957</v>
      </c>
    </row>
    <row r="47" spans="1:20" ht="30" customHeight="1" x14ac:dyDescent="0.2">
      <c r="A47" s="401"/>
      <c r="B47" s="399"/>
      <c r="C47" s="399"/>
      <c r="D47" s="399"/>
      <c r="E47" s="399"/>
      <c r="F47" s="10" t="s">
        <v>109</v>
      </c>
      <c r="G47" s="10"/>
      <c r="H47" s="186">
        <v>0.25700000000000001</v>
      </c>
      <c r="I47" s="226"/>
      <c r="J47" s="186">
        <v>0.249</v>
      </c>
      <c r="K47" s="226"/>
      <c r="L47" s="186">
        <v>0.255</v>
      </c>
      <c r="M47" s="226"/>
      <c r="N47" s="186">
        <v>0.249</v>
      </c>
      <c r="O47" s="226" t="s">
        <v>958</v>
      </c>
      <c r="P47" s="186">
        <v>0.245</v>
      </c>
      <c r="Q47" s="226" t="s">
        <v>958</v>
      </c>
      <c r="R47" s="186"/>
      <c r="S47" s="397"/>
      <c r="T47" s="399"/>
    </row>
    <row r="48" spans="1:20" ht="30" customHeight="1" x14ac:dyDescent="0.2">
      <c r="A48" s="400">
        <v>21</v>
      </c>
      <c r="B48" s="398" t="s">
        <v>918</v>
      </c>
      <c r="C48" s="398" t="s">
        <v>2</v>
      </c>
      <c r="D48" s="398" t="s">
        <v>7</v>
      </c>
      <c r="E48" s="398" t="s">
        <v>872</v>
      </c>
      <c r="F48" s="163" t="s">
        <v>108</v>
      </c>
      <c r="G48" s="163" t="s">
        <v>254</v>
      </c>
      <c r="H48" s="185" t="s">
        <v>199</v>
      </c>
      <c r="I48" s="231"/>
      <c r="J48" s="185" t="s">
        <v>199</v>
      </c>
      <c r="K48" s="231"/>
      <c r="L48" s="180" t="s">
        <v>199</v>
      </c>
      <c r="M48" s="231"/>
      <c r="N48" s="233">
        <v>0.25</v>
      </c>
      <c r="O48" s="234"/>
      <c r="P48" s="185" t="s">
        <v>961</v>
      </c>
      <c r="Q48" s="231"/>
      <c r="R48" s="185" t="s">
        <v>879</v>
      </c>
      <c r="S48" s="397" t="s">
        <v>167</v>
      </c>
      <c r="T48" s="398"/>
    </row>
    <row r="49" spans="1:20" ht="30" customHeight="1" x14ac:dyDescent="0.2">
      <c r="A49" s="401"/>
      <c r="B49" s="399"/>
      <c r="C49" s="399"/>
      <c r="D49" s="399"/>
      <c r="E49" s="399"/>
      <c r="F49" s="10" t="s">
        <v>109</v>
      </c>
      <c r="G49" s="10"/>
      <c r="H49" s="186">
        <v>0.23400000000000001</v>
      </c>
      <c r="I49" s="226" t="s">
        <v>958</v>
      </c>
      <c r="J49" s="186">
        <v>0.224</v>
      </c>
      <c r="K49" s="226" t="s">
        <v>958</v>
      </c>
      <c r="L49" s="186">
        <v>0.23100000000000001</v>
      </c>
      <c r="M49" s="226" t="s">
        <v>958</v>
      </c>
      <c r="N49" s="186">
        <v>0.22700000000000001</v>
      </c>
      <c r="O49" s="226"/>
      <c r="P49" s="186">
        <v>0.223</v>
      </c>
      <c r="Q49" s="226"/>
      <c r="R49" s="186"/>
      <c r="S49" s="397"/>
      <c r="T49" s="399"/>
    </row>
    <row r="50" spans="1:20" ht="30" customHeight="1" x14ac:dyDescent="0.2">
      <c r="A50" s="400">
        <v>22</v>
      </c>
      <c r="B50" s="398" t="s">
        <v>923</v>
      </c>
      <c r="C50" s="398" t="s">
        <v>2</v>
      </c>
      <c r="D50" s="398" t="s">
        <v>7</v>
      </c>
      <c r="E50" s="398" t="s">
        <v>872</v>
      </c>
      <c r="F50" s="163" t="s">
        <v>108</v>
      </c>
      <c r="G50" s="163" t="s">
        <v>254</v>
      </c>
      <c r="H50" s="180" t="s">
        <v>199</v>
      </c>
      <c r="I50" s="230"/>
      <c r="J50" s="180" t="s">
        <v>199</v>
      </c>
      <c r="K50" s="230"/>
      <c r="L50" s="180" t="s">
        <v>199</v>
      </c>
      <c r="M50" s="230"/>
      <c r="N50" s="180" t="s">
        <v>199</v>
      </c>
      <c r="O50" s="230"/>
      <c r="P50" s="180" t="s">
        <v>199</v>
      </c>
      <c r="Q50" s="230"/>
      <c r="R50" s="185" t="s">
        <v>879</v>
      </c>
      <c r="S50" s="397" t="s">
        <v>167</v>
      </c>
      <c r="T50" s="398"/>
    </row>
    <row r="51" spans="1:20" ht="30" customHeight="1" x14ac:dyDescent="0.2">
      <c r="A51" s="401"/>
      <c r="B51" s="399"/>
      <c r="C51" s="399"/>
      <c r="D51" s="399"/>
      <c r="E51" s="399"/>
      <c r="F51" s="10" t="s">
        <v>109</v>
      </c>
      <c r="G51" s="10"/>
      <c r="H51" s="186">
        <v>0.20599999999999999</v>
      </c>
      <c r="I51" s="226" t="s">
        <v>958</v>
      </c>
      <c r="J51" s="186">
        <v>0.216</v>
      </c>
      <c r="K51" s="226" t="s">
        <v>958</v>
      </c>
      <c r="L51" s="186">
        <v>0.20799999999999999</v>
      </c>
      <c r="M51" s="226" t="s">
        <v>958</v>
      </c>
      <c r="N51" s="186">
        <v>0.20799999999999999</v>
      </c>
      <c r="O51" s="226" t="s">
        <v>958</v>
      </c>
      <c r="P51" s="186">
        <v>0.20399999999999999</v>
      </c>
      <c r="Q51" s="226"/>
      <c r="R51" s="186"/>
      <c r="S51" s="397"/>
      <c r="T51" s="399"/>
    </row>
    <row r="52" spans="1:20" ht="30" customHeight="1" x14ac:dyDescent="0.2">
      <c r="A52" s="400">
        <v>23</v>
      </c>
      <c r="B52" s="398" t="s">
        <v>922</v>
      </c>
      <c r="C52" s="398" t="s">
        <v>2</v>
      </c>
      <c r="D52" s="398" t="s">
        <v>7</v>
      </c>
      <c r="E52" s="398" t="s">
        <v>872</v>
      </c>
      <c r="F52" s="163" t="s">
        <v>108</v>
      </c>
      <c r="G52" s="163" t="s">
        <v>254</v>
      </c>
      <c r="H52" s="180" t="s">
        <v>199</v>
      </c>
      <c r="I52" s="230"/>
      <c r="J52" s="180" t="s">
        <v>199</v>
      </c>
      <c r="K52" s="230"/>
      <c r="L52" s="180" t="s">
        <v>199</v>
      </c>
      <c r="M52" s="230"/>
      <c r="N52" s="180" t="s">
        <v>199</v>
      </c>
      <c r="O52" s="230"/>
      <c r="P52" s="180" t="s">
        <v>199</v>
      </c>
      <c r="Q52" s="230"/>
      <c r="R52" s="185" t="s">
        <v>879</v>
      </c>
      <c r="S52" s="397" t="s">
        <v>167</v>
      </c>
      <c r="T52" s="398"/>
    </row>
    <row r="53" spans="1:20" ht="30" customHeight="1" x14ac:dyDescent="0.2">
      <c r="A53" s="401"/>
      <c r="B53" s="399"/>
      <c r="C53" s="399"/>
      <c r="D53" s="399"/>
      <c r="E53" s="399"/>
      <c r="F53" s="10" t="s">
        <v>109</v>
      </c>
      <c r="G53" s="10"/>
      <c r="H53" s="186">
        <v>0.18099999999999999</v>
      </c>
      <c r="I53" s="226" t="s">
        <v>958</v>
      </c>
      <c r="J53" s="186">
        <v>0.17899999999999999</v>
      </c>
      <c r="K53" s="226" t="s">
        <v>958</v>
      </c>
      <c r="L53" s="186">
        <v>0.191</v>
      </c>
      <c r="M53" s="226" t="s">
        <v>958</v>
      </c>
      <c r="N53" s="186">
        <v>0.22600000000000001</v>
      </c>
      <c r="O53" s="226" t="s">
        <v>958</v>
      </c>
      <c r="P53" s="186">
        <v>0.16300000000000001</v>
      </c>
      <c r="Q53" s="226"/>
      <c r="R53" s="186"/>
      <c r="S53" s="397"/>
      <c r="T53" s="399"/>
    </row>
    <row r="54" spans="1:20" ht="30" customHeight="1" x14ac:dyDescent="0.2">
      <c r="A54" s="400">
        <v>24</v>
      </c>
      <c r="B54" s="398" t="s">
        <v>921</v>
      </c>
      <c r="C54" s="398" t="s">
        <v>2</v>
      </c>
      <c r="D54" s="398" t="s">
        <v>7</v>
      </c>
      <c r="E54" s="398" t="s">
        <v>872</v>
      </c>
      <c r="F54" s="163" t="s">
        <v>108</v>
      </c>
      <c r="G54" s="163" t="s">
        <v>254</v>
      </c>
      <c r="H54" s="180" t="s">
        <v>199</v>
      </c>
      <c r="I54" s="230"/>
      <c r="J54" s="180" t="s">
        <v>199</v>
      </c>
      <c r="K54" s="230"/>
      <c r="L54" s="180" t="s">
        <v>199</v>
      </c>
      <c r="M54" s="230"/>
      <c r="N54" s="180" t="s">
        <v>199</v>
      </c>
      <c r="O54" s="230"/>
      <c r="P54" s="180" t="s">
        <v>199</v>
      </c>
      <c r="Q54" s="230"/>
      <c r="R54" s="185" t="s">
        <v>879</v>
      </c>
      <c r="S54" s="397" t="s">
        <v>167</v>
      </c>
      <c r="T54" s="398"/>
    </row>
    <row r="55" spans="1:20" ht="30" customHeight="1" x14ac:dyDescent="0.2">
      <c r="A55" s="401"/>
      <c r="B55" s="399"/>
      <c r="C55" s="399"/>
      <c r="D55" s="399"/>
      <c r="E55" s="399"/>
      <c r="F55" s="10" t="s">
        <v>109</v>
      </c>
      <c r="G55" s="10"/>
      <c r="H55" s="186">
        <v>0.19</v>
      </c>
      <c r="I55" s="226" t="s">
        <v>958</v>
      </c>
      <c r="J55" s="186">
        <v>0.17799999999999999</v>
      </c>
      <c r="K55" s="226" t="s">
        <v>958</v>
      </c>
      <c r="L55" s="186">
        <v>0.191</v>
      </c>
      <c r="M55" s="226" t="s">
        <v>958</v>
      </c>
      <c r="N55" s="186">
        <v>0.219</v>
      </c>
      <c r="O55" s="226" t="s">
        <v>958</v>
      </c>
      <c r="P55" s="186">
        <v>0.18</v>
      </c>
      <c r="Q55" s="226"/>
      <c r="R55" s="186"/>
      <c r="S55" s="397"/>
      <c r="T55" s="399"/>
    </row>
    <row r="56" spans="1:20" ht="30" customHeight="1" x14ac:dyDescent="0.2">
      <c r="A56" s="400">
        <v>25</v>
      </c>
      <c r="B56" s="398" t="s">
        <v>920</v>
      </c>
      <c r="C56" s="398" t="s">
        <v>2</v>
      </c>
      <c r="D56" s="398" t="s">
        <v>7</v>
      </c>
      <c r="E56" s="398" t="s">
        <v>872</v>
      </c>
      <c r="F56" s="163" t="s">
        <v>108</v>
      </c>
      <c r="G56" s="163" t="s">
        <v>254</v>
      </c>
      <c r="H56" s="180" t="s">
        <v>199</v>
      </c>
      <c r="I56" s="230"/>
      <c r="J56" s="180" t="s">
        <v>199</v>
      </c>
      <c r="K56" s="230"/>
      <c r="L56" s="180" t="s">
        <v>199</v>
      </c>
      <c r="M56" s="230"/>
      <c r="N56" s="180" t="s">
        <v>199</v>
      </c>
      <c r="O56" s="230"/>
      <c r="P56" s="180" t="s">
        <v>199</v>
      </c>
      <c r="Q56" s="230"/>
      <c r="R56" s="185" t="s">
        <v>879</v>
      </c>
      <c r="S56" s="397" t="s">
        <v>167</v>
      </c>
      <c r="T56" s="398"/>
    </row>
    <row r="57" spans="1:20" ht="30" customHeight="1" x14ac:dyDescent="0.2">
      <c r="A57" s="401"/>
      <c r="B57" s="399"/>
      <c r="C57" s="399"/>
      <c r="D57" s="399"/>
      <c r="E57" s="399"/>
      <c r="F57" s="10" t="s">
        <v>109</v>
      </c>
      <c r="G57" s="10"/>
      <c r="H57" s="186">
        <v>0.17299999999999999</v>
      </c>
      <c r="I57" s="226" t="s">
        <v>958</v>
      </c>
      <c r="J57" s="186">
        <v>0.14599999999999999</v>
      </c>
      <c r="K57" s="226" t="s">
        <v>958</v>
      </c>
      <c r="L57" s="186">
        <v>0.13500000000000001</v>
      </c>
      <c r="M57" s="226" t="s">
        <v>958</v>
      </c>
      <c r="N57" s="186">
        <v>0.125</v>
      </c>
      <c r="O57" s="226" t="s">
        <v>958</v>
      </c>
      <c r="P57" s="186">
        <v>0.13400000000000001</v>
      </c>
      <c r="Q57" s="226"/>
      <c r="R57" s="186"/>
      <c r="S57" s="397"/>
      <c r="T57" s="399"/>
    </row>
    <row r="58" spans="1:20" ht="30" customHeight="1" x14ac:dyDescent="0.2">
      <c r="A58" s="400">
        <v>26</v>
      </c>
      <c r="B58" s="398" t="s">
        <v>919</v>
      </c>
      <c r="C58" s="398" t="s">
        <v>2</v>
      </c>
      <c r="D58" s="398" t="s">
        <v>7</v>
      </c>
      <c r="E58" s="398" t="s">
        <v>872</v>
      </c>
      <c r="F58" s="163" t="s">
        <v>108</v>
      </c>
      <c r="G58" s="163" t="s">
        <v>254</v>
      </c>
      <c r="H58" s="180" t="s">
        <v>199</v>
      </c>
      <c r="I58" s="230"/>
      <c r="J58" s="180" t="s">
        <v>199</v>
      </c>
      <c r="K58" s="230"/>
      <c r="L58" s="180" t="s">
        <v>199</v>
      </c>
      <c r="M58" s="230"/>
      <c r="N58" s="180" t="s">
        <v>199</v>
      </c>
      <c r="O58" s="230"/>
      <c r="P58" s="180" t="s">
        <v>199</v>
      </c>
      <c r="Q58" s="230"/>
      <c r="R58" s="185" t="s">
        <v>879</v>
      </c>
      <c r="S58" s="397" t="s">
        <v>167</v>
      </c>
      <c r="T58" s="398"/>
    </row>
    <row r="59" spans="1:20" ht="30" customHeight="1" x14ac:dyDescent="0.2">
      <c r="A59" s="401"/>
      <c r="B59" s="399"/>
      <c r="C59" s="399"/>
      <c r="D59" s="399"/>
      <c r="E59" s="399"/>
      <c r="F59" s="10" t="s">
        <v>109</v>
      </c>
      <c r="G59" s="10"/>
      <c r="H59" s="186">
        <v>0.221</v>
      </c>
      <c r="I59" s="226" t="s">
        <v>958</v>
      </c>
      <c r="J59" s="186">
        <v>0.214</v>
      </c>
      <c r="K59" s="226" t="s">
        <v>958</v>
      </c>
      <c r="L59" s="186">
        <v>0.217</v>
      </c>
      <c r="M59" s="226" t="s">
        <v>958</v>
      </c>
      <c r="N59" s="186">
        <v>0.21299999999999999</v>
      </c>
      <c r="O59" s="226" t="s">
        <v>958</v>
      </c>
      <c r="P59" s="186">
        <v>0.17299999999999999</v>
      </c>
      <c r="Q59" s="226"/>
      <c r="R59" s="186"/>
      <c r="S59" s="397"/>
      <c r="T59" s="399"/>
    </row>
    <row r="60" spans="1:20" ht="30" customHeight="1" x14ac:dyDescent="0.2">
      <c r="A60" s="400">
        <v>27</v>
      </c>
      <c r="B60" s="398" t="s">
        <v>917</v>
      </c>
      <c r="C60" s="398" t="s">
        <v>3</v>
      </c>
      <c r="D60" s="398" t="s">
        <v>7</v>
      </c>
      <c r="E60" s="398" t="s">
        <v>872</v>
      </c>
      <c r="F60" s="163" t="s">
        <v>108</v>
      </c>
      <c r="G60" s="163" t="s">
        <v>254</v>
      </c>
      <c r="H60" s="180" t="s">
        <v>199</v>
      </c>
      <c r="I60" s="230"/>
      <c r="J60" s="180" t="s">
        <v>199</v>
      </c>
      <c r="K60" s="230"/>
      <c r="L60" s="189" t="s">
        <v>199</v>
      </c>
      <c r="M60" s="236"/>
      <c r="N60" s="189" t="s">
        <v>199</v>
      </c>
      <c r="O60" s="236"/>
      <c r="P60" s="189" t="s">
        <v>199</v>
      </c>
      <c r="Q60" s="236"/>
      <c r="R60" s="189" t="s">
        <v>904</v>
      </c>
      <c r="S60" s="397" t="s">
        <v>167</v>
      </c>
      <c r="T60" s="398"/>
    </row>
    <row r="61" spans="1:20" ht="30" customHeight="1" x14ac:dyDescent="0.2">
      <c r="A61" s="401"/>
      <c r="B61" s="399"/>
      <c r="C61" s="399"/>
      <c r="D61" s="399"/>
      <c r="E61" s="399"/>
      <c r="F61" s="10" t="s">
        <v>109</v>
      </c>
      <c r="G61" s="10"/>
      <c r="H61" s="190">
        <v>19136.900000000001</v>
      </c>
      <c r="I61" s="228" t="s">
        <v>958</v>
      </c>
      <c r="J61" s="190">
        <v>19727.599999999999</v>
      </c>
      <c r="K61" s="228" t="s">
        <v>958</v>
      </c>
      <c r="L61" s="190">
        <v>19935.07</v>
      </c>
      <c r="M61" s="228" t="s">
        <v>958</v>
      </c>
      <c r="N61" s="190">
        <v>20924.75</v>
      </c>
      <c r="O61" s="228" t="s">
        <v>958</v>
      </c>
      <c r="P61" s="190">
        <v>23711.57</v>
      </c>
      <c r="Q61" s="228"/>
      <c r="R61" s="190"/>
      <c r="S61" s="397"/>
      <c r="T61" s="399"/>
    </row>
    <row r="62" spans="1:20" ht="30" customHeight="1" x14ac:dyDescent="0.2">
      <c r="A62" s="400">
        <v>28</v>
      </c>
      <c r="B62" s="398" t="s">
        <v>916</v>
      </c>
      <c r="C62" s="398" t="s">
        <v>3</v>
      </c>
      <c r="D62" s="398" t="s">
        <v>7</v>
      </c>
      <c r="E62" s="398" t="s">
        <v>872</v>
      </c>
      <c r="F62" s="163" t="s">
        <v>108</v>
      </c>
      <c r="G62" s="163" t="s">
        <v>254</v>
      </c>
      <c r="H62" s="180" t="s">
        <v>199</v>
      </c>
      <c r="I62" s="230"/>
      <c r="J62" s="180" t="s">
        <v>199</v>
      </c>
      <c r="K62" s="230"/>
      <c r="L62" s="189" t="s">
        <v>199</v>
      </c>
      <c r="M62" s="236"/>
      <c r="N62" s="189" t="s">
        <v>199</v>
      </c>
      <c r="O62" s="236"/>
      <c r="P62" s="189" t="s">
        <v>199</v>
      </c>
      <c r="Q62" s="236"/>
      <c r="R62" s="189" t="s">
        <v>905</v>
      </c>
      <c r="S62" s="397" t="s">
        <v>167</v>
      </c>
      <c r="T62" s="398"/>
    </row>
    <row r="63" spans="1:20" ht="30" customHeight="1" x14ac:dyDescent="0.2">
      <c r="A63" s="401"/>
      <c r="B63" s="399"/>
      <c r="C63" s="399"/>
      <c r="D63" s="399"/>
      <c r="E63" s="399"/>
      <c r="F63" s="10" t="s">
        <v>109</v>
      </c>
      <c r="G63" s="10"/>
      <c r="H63" s="229">
        <v>3197.4</v>
      </c>
      <c r="I63" s="225"/>
      <c r="J63" s="190">
        <v>3452.9</v>
      </c>
      <c r="K63" s="228" t="s">
        <v>958</v>
      </c>
      <c r="L63" s="190">
        <v>3605.1</v>
      </c>
      <c r="M63" s="228" t="s">
        <v>958</v>
      </c>
      <c r="N63" s="190">
        <v>3854.4</v>
      </c>
      <c r="O63" s="228" t="s">
        <v>958</v>
      </c>
      <c r="P63" s="190">
        <v>4263.1899999999996</v>
      </c>
      <c r="Q63" s="228"/>
      <c r="R63" s="190"/>
      <c r="S63" s="397"/>
      <c r="T63" s="399"/>
    </row>
    <row r="64" spans="1:20" ht="30" customHeight="1" x14ac:dyDescent="0.2">
      <c r="A64" s="400">
        <v>29</v>
      </c>
      <c r="B64" s="398" t="s">
        <v>915</v>
      </c>
      <c r="C64" s="398" t="s">
        <v>3</v>
      </c>
      <c r="D64" s="398" t="s">
        <v>7</v>
      </c>
      <c r="E64" s="398" t="s">
        <v>872</v>
      </c>
      <c r="F64" s="163" t="s">
        <v>108</v>
      </c>
      <c r="G64" s="163" t="s">
        <v>254</v>
      </c>
      <c r="H64" s="180" t="s">
        <v>199</v>
      </c>
      <c r="I64" s="230"/>
      <c r="J64" s="180" t="s">
        <v>199</v>
      </c>
      <c r="K64" s="230"/>
      <c r="L64" s="189" t="s">
        <v>199</v>
      </c>
      <c r="M64" s="236"/>
      <c r="N64" s="189" t="s">
        <v>199</v>
      </c>
      <c r="O64" s="236"/>
      <c r="P64" s="189" t="s">
        <v>199</v>
      </c>
      <c r="Q64" s="236"/>
      <c r="R64" s="189" t="s">
        <v>906</v>
      </c>
      <c r="S64" s="397" t="s">
        <v>167</v>
      </c>
      <c r="T64" s="398"/>
    </row>
    <row r="65" spans="1:20" ht="30" customHeight="1" x14ac:dyDescent="0.2">
      <c r="A65" s="401"/>
      <c r="B65" s="399"/>
      <c r="C65" s="399"/>
      <c r="D65" s="399"/>
      <c r="E65" s="399"/>
      <c r="F65" s="10" t="s">
        <v>109</v>
      </c>
      <c r="G65" s="10"/>
      <c r="H65" s="190">
        <v>667.95</v>
      </c>
      <c r="I65" s="228" t="s">
        <v>958</v>
      </c>
      <c r="J65" s="190">
        <v>678.9</v>
      </c>
      <c r="K65" s="228" t="s">
        <v>958</v>
      </c>
      <c r="L65" s="190">
        <v>757.62</v>
      </c>
      <c r="M65" s="228" t="s">
        <v>958</v>
      </c>
      <c r="N65" s="190">
        <v>715.4</v>
      </c>
      <c r="O65" s="228" t="s">
        <v>958</v>
      </c>
      <c r="P65" s="190">
        <v>777.45</v>
      </c>
      <c r="Q65" s="228"/>
      <c r="R65" s="190"/>
      <c r="S65" s="397"/>
      <c r="T65" s="399"/>
    </row>
    <row r="66" spans="1:20" ht="30" customHeight="1" x14ac:dyDescent="0.2">
      <c r="A66" s="400">
        <v>30</v>
      </c>
      <c r="B66" s="398" t="s">
        <v>914</v>
      </c>
      <c r="C66" s="398" t="s">
        <v>10</v>
      </c>
      <c r="D66" s="398" t="s">
        <v>7</v>
      </c>
      <c r="E66" s="398" t="s">
        <v>872</v>
      </c>
      <c r="F66" s="163" t="s">
        <v>108</v>
      </c>
      <c r="G66" s="163" t="s">
        <v>253</v>
      </c>
      <c r="H66" s="180" t="s">
        <v>199</v>
      </c>
      <c r="I66" s="230"/>
      <c r="J66" s="180" t="s">
        <v>199</v>
      </c>
      <c r="K66" s="230"/>
      <c r="L66" s="189" t="s">
        <v>199</v>
      </c>
      <c r="M66" s="236"/>
      <c r="N66" s="189" t="s">
        <v>199</v>
      </c>
      <c r="O66" s="236"/>
      <c r="P66" s="189" t="s">
        <v>199</v>
      </c>
      <c r="Q66" s="236"/>
      <c r="R66" s="185">
        <v>0.9</v>
      </c>
      <c r="S66" s="397" t="s">
        <v>167</v>
      </c>
      <c r="T66" s="398"/>
    </row>
    <row r="67" spans="1:20" ht="30" customHeight="1" x14ac:dyDescent="0.2">
      <c r="A67" s="401"/>
      <c r="B67" s="399"/>
      <c r="C67" s="399"/>
      <c r="D67" s="399"/>
      <c r="E67" s="399"/>
      <c r="F67" s="10" t="s">
        <v>109</v>
      </c>
      <c r="G67" s="10"/>
      <c r="H67" s="182" t="s">
        <v>199</v>
      </c>
      <c r="I67" s="225"/>
      <c r="J67" s="182" t="s">
        <v>199</v>
      </c>
      <c r="K67" s="225"/>
      <c r="L67" s="190" t="s">
        <v>199</v>
      </c>
      <c r="M67" s="228"/>
      <c r="N67" s="190" t="s">
        <v>199</v>
      </c>
      <c r="O67" s="228"/>
      <c r="P67" s="186">
        <v>0.87829999999999997</v>
      </c>
      <c r="Q67" s="226"/>
      <c r="R67" s="186"/>
      <c r="S67" s="397"/>
      <c r="T67" s="399"/>
    </row>
    <row r="68" spans="1:20" ht="30" customHeight="1" x14ac:dyDescent="0.2">
      <c r="A68" s="400">
        <v>31</v>
      </c>
      <c r="B68" s="398" t="s">
        <v>913</v>
      </c>
      <c r="C68" s="398" t="s">
        <v>10</v>
      </c>
      <c r="D68" s="398" t="s">
        <v>7</v>
      </c>
      <c r="E68" s="398" t="s">
        <v>872</v>
      </c>
      <c r="F68" s="163" t="s">
        <v>108</v>
      </c>
      <c r="G68" s="163" t="s">
        <v>252</v>
      </c>
      <c r="H68" s="185" t="s">
        <v>199</v>
      </c>
      <c r="I68" s="231"/>
      <c r="J68" s="185" t="s">
        <v>199</v>
      </c>
      <c r="K68" s="231"/>
      <c r="L68" s="185" t="s">
        <v>199</v>
      </c>
      <c r="M68" s="231"/>
      <c r="N68" s="185" t="s">
        <v>199</v>
      </c>
      <c r="O68" s="231"/>
      <c r="P68" s="185" t="s">
        <v>199</v>
      </c>
      <c r="Q68" s="231"/>
      <c r="R68" s="185" t="s">
        <v>907</v>
      </c>
      <c r="S68" s="397" t="s">
        <v>167</v>
      </c>
      <c r="T68" s="398"/>
    </row>
    <row r="69" spans="1:20" ht="30" customHeight="1" x14ac:dyDescent="0.2">
      <c r="A69" s="401"/>
      <c r="B69" s="399"/>
      <c r="C69" s="399"/>
      <c r="D69" s="399"/>
      <c r="E69" s="399"/>
      <c r="F69" s="10" t="s">
        <v>109</v>
      </c>
      <c r="G69" s="10"/>
      <c r="H69" s="186">
        <v>0.40300000000000002</v>
      </c>
      <c r="I69" s="226" t="s">
        <v>958</v>
      </c>
      <c r="J69" s="186">
        <v>0.42599999999999999</v>
      </c>
      <c r="K69" s="226" t="s">
        <v>958</v>
      </c>
      <c r="L69" s="186">
        <v>0.44650000000000001</v>
      </c>
      <c r="M69" s="226" t="s">
        <v>958</v>
      </c>
      <c r="N69" s="186">
        <v>0.46949999999999997</v>
      </c>
      <c r="O69" s="226" t="s">
        <v>958</v>
      </c>
      <c r="P69" s="186">
        <v>0.502</v>
      </c>
      <c r="Q69" s="226"/>
      <c r="R69" s="186"/>
      <c r="S69" s="397"/>
      <c r="T69" s="399"/>
    </row>
    <row r="70" spans="1:20" ht="45" customHeight="1" x14ac:dyDescent="0.2">
      <c r="A70" s="400">
        <v>32</v>
      </c>
      <c r="B70" s="398" t="s">
        <v>912</v>
      </c>
      <c r="C70" s="398" t="s">
        <v>10</v>
      </c>
      <c r="D70" s="398" t="s">
        <v>7</v>
      </c>
      <c r="E70" s="398" t="s">
        <v>872</v>
      </c>
      <c r="F70" s="163" t="s">
        <v>108</v>
      </c>
      <c r="G70" s="163" t="s">
        <v>252</v>
      </c>
      <c r="H70" s="185" t="s">
        <v>199</v>
      </c>
      <c r="I70" s="231"/>
      <c r="J70" s="185" t="s">
        <v>199</v>
      </c>
      <c r="K70" s="231"/>
      <c r="L70" s="185" t="s">
        <v>199</v>
      </c>
      <c r="M70" s="231"/>
      <c r="N70" s="185" t="s">
        <v>199</v>
      </c>
      <c r="O70" s="231"/>
      <c r="P70" s="185" t="s">
        <v>199</v>
      </c>
      <c r="Q70" s="231"/>
      <c r="R70" s="185">
        <v>0.27300000000000002</v>
      </c>
      <c r="S70" s="397" t="s">
        <v>167</v>
      </c>
      <c r="T70" s="398"/>
    </row>
    <row r="71" spans="1:20" ht="45" customHeight="1" x14ac:dyDescent="0.2">
      <c r="A71" s="401"/>
      <c r="B71" s="399"/>
      <c r="C71" s="399"/>
      <c r="D71" s="399"/>
      <c r="E71" s="399"/>
      <c r="F71" s="10" t="s">
        <v>109</v>
      </c>
      <c r="G71" s="10"/>
      <c r="H71" s="186">
        <v>0.64870000000000005</v>
      </c>
      <c r="I71" s="226" t="s">
        <v>958</v>
      </c>
      <c r="J71" s="186">
        <v>0.66200000000000003</v>
      </c>
      <c r="K71" s="226" t="s">
        <v>958</v>
      </c>
      <c r="L71" s="186">
        <v>0.66590000000000005</v>
      </c>
      <c r="M71" s="226" t="s">
        <v>958</v>
      </c>
      <c r="N71" s="186">
        <v>0.68259999999999998</v>
      </c>
      <c r="O71" s="226" t="s">
        <v>958</v>
      </c>
      <c r="P71" s="186">
        <v>0.68579999999999997</v>
      </c>
      <c r="Q71" s="226"/>
      <c r="R71" s="186"/>
      <c r="S71" s="397"/>
      <c r="T71" s="399"/>
    </row>
    <row r="72" spans="1:20" ht="45" customHeight="1" x14ac:dyDescent="0.2">
      <c r="A72" s="400">
        <v>33</v>
      </c>
      <c r="B72" s="398" t="s">
        <v>911</v>
      </c>
      <c r="C72" s="398" t="s">
        <v>10</v>
      </c>
      <c r="D72" s="398" t="s">
        <v>7</v>
      </c>
      <c r="E72" s="398" t="s">
        <v>872</v>
      </c>
      <c r="F72" s="163" t="s">
        <v>108</v>
      </c>
      <c r="G72" s="163" t="s">
        <v>252</v>
      </c>
      <c r="H72" s="185" t="s">
        <v>199</v>
      </c>
      <c r="I72" s="231"/>
      <c r="J72" s="185" t="s">
        <v>199</v>
      </c>
      <c r="K72" s="231"/>
      <c r="L72" s="185" t="s">
        <v>199</v>
      </c>
      <c r="M72" s="231"/>
      <c r="N72" s="185" t="s">
        <v>199</v>
      </c>
      <c r="O72" s="231"/>
      <c r="P72" s="185" t="s">
        <v>199</v>
      </c>
      <c r="Q72" s="231"/>
      <c r="R72" s="185">
        <v>0.63800000000000001</v>
      </c>
      <c r="S72" s="397" t="s">
        <v>167</v>
      </c>
      <c r="T72" s="398"/>
    </row>
    <row r="73" spans="1:20" ht="45" customHeight="1" x14ac:dyDescent="0.2">
      <c r="A73" s="401"/>
      <c r="B73" s="399"/>
      <c r="C73" s="399"/>
      <c r="D73" s="399"/>
      <c r="E73" s="399"/>
      <c r="F73" s="10" t="s">
        <v>109</v>
      </c>
      <c r="G73" s="10"/>
      <c r="H73" s="186">
        <v>0.31969999999999998</v>
      </c>
      <c r="I73" s="226" t="s">
        <v>958</v>
      </c>
      <c r="J73" s="186">
        <v>0.30270000000000002</v>
      </c>
      <c r="K73" s="226" t="s">
        <v>958</v>
      </c>
      <c r="L73" s="186">
        <v>0.29609999999999997</v>
      </c>
      <c r="M73" s="226" t="s">
        <v>958</v>
      </c>
      <c r="N73" s="186">
        <v>0.2792</v>
      </c>
      <c r="O73" s="226" t="s">
        <v>958</v>
      </c>
      <c r="P73" s="186">
        <v>0.27960000000000002</v>
      </c>
      <c r="Q73" s="226"/>
      <c r="R73" s="186"/>
      <c r="S73" s="397"/>
      <c r="T73" s="399"/>
    </row>
    <row r="74" spans="1:20" ht="45" customHeight="1" x14ac:dyDescent="0.2">
      <c r="A74" s="400">
        <v>34</v>
      </c>
      <c r="B74" s="398" t="s">
        <v>910</v>
      </c>
      <c r="C74" s="398" t="s">
        <v>10</v>
      </c>
      <c r="D74" s="398" t="s">
        <v>7</v>
      </c>
      <c r="E74" s="398" t="s">
        <v>872</v>
      </c>
      <c r="F74" s="163" t="s">
        <v>108</v>
      </c>
      <c r="G74" s="163" t="s">
        <v>252</v>
      </c>
      <c r="H74" s="185" t="s">
        <v>199</v>
      </c>
      <c r="I74" s="231"/>
      <c r="J74" s="185" t="s">
        <v>199</v>
      </c>
      <c r="K74" s="231"/>
      <c r="L74" s="185" t="s">
        <v>199</v>
      </c>
      <c r="M74" s="231"/>
      <c r="N74" s="185" t="s">
        <v>199</v>
      </c>
      <c r="O74" s="231"/>
      <c r="P74" s="185" t="s">
        <v>199</v>
      </c>
      <c r="Q74" s="231"/>
      <c r="R74" s="185">
        <v>5.7000000000000002E-2</v>
      </c>
      <c r="S74" s="397" t="s">
        <v>167</v>
      </c>
      <c r="T74" s="398"/>
    </row>
    <row r="75" spans="1:20" ht="45" customHeight="1" x14ac:dyDescent="0.2">
      <c r="A75" s="401"/>
      <c r="B75" s="399"/>
      <c r="C75" s="399"/>
      <c r="D75" s="399"/>
      <c r="E75" s="399"/>
      <c r="F75" s="10" t="s">
        <v>109</v>
      </c>
      <c r="G75" s="10"/>
      <c r="H75" s="186">
        <v>1.3899999999999999E-2</v>
      </c>
      <c r="I75" s="226" t="s">
        <v>958</v>
      </c>
      <c r="J75" s="186">
        <v>1.5900000000000001E-2</v>
      </c>
      <c r="K75" s="226" t="s">
        <v>958</v>
      </c>
      <c r="L75" s="186">
        <v>1.8200000000000001E-2</v>
      </c>
      <c r="M75" s="226" t="s">
        <v>958</v>
      </c>
      <c r="N75" s="186">
        <v>1.5299999999999999E-2</v>
      </c>
      <c r="O75" s="226" t="s">
        <v>958</v>
      </c>
      <c r="P75" s="186">
        <v>1.5299999999999999E-2</v>
      </c>
      <c r="Q75" s="226"/>
      <c r="R75" s="186"/>
      <c r="S75" s="397"/>
      <c r="T75" s="399"/>
    </row>
    <row r="76" spans="1:20" ht="45" customHeight="1" x14ac:dyDescent="0.2">
      <c r="A76" s="400">
        <v>35</v>
      </c>
      <c r="B76" s="398" t="s">
        <v>909</v>
      </c>
      <c r="C76" s="398" t="s">
        <v>10</v>
      </c>
      <c r="D76" s="398" t="s">
        <v>7</v>
      </c>
      <c r="E76" s="398" t="s">
        <v>872</v>
      </c>
      <c r="F76" s="163" t="s">
        <v>108</v>
      </c>
      <c r="G76" s="163" t="s">
        <v>252</v>
      </c>
      <c r="H76" s="185" t="s">
        <v>199</v>
      </c>
      <c r="I76" s="231"/>
      <c r="J76" s="185" t="s">
        <v>199</v>
      </c>
      <c r="K76" s="231"/>
      <c r="L76" s="185" t="s">
        <v>199</v>
      </c>
      <c r="M76" s="231"/>
      <c r="N76" s="185" t="s">
        <v>199</v>
      </c>
      <c r="O76" s="231"/>
      <c r="P76" s="185" t="s">
        <v>199</v>
      </c>
      <c r="Q76" s="231"/>
      <c r="R76" s="185">
        <v>3.2000000000000001E-2</v>
      </c>
      <c r="S76" s="397" t="s">
        <v>167</v>
      </c>
      <c r="T76" s="398"/>
    </row>
    <row r="77" spans="1:20" ht="45" customHeight="1" x14ac:dyDescent="0.2">
      <c r="A77" s="401"/>
      <c r="B77" s="399"/>
      <c r="C77" s="399"/>
      <c r="D77" s="399"/>
      <c r="E77" s="399"/>
      <c r="F77" s="10" t="s">
        <v>109</v>
      </c>
      <c r="G77" s="10"/>
      <c r="H77" s="186">
        <f>1-H73-H71-H75</f>
        <v>1.7699999999999962E-2</v>
      </c>
      <c r="I77" s="226" t="s">
        <v>958</v>
      </c>
      <c r="J77" s="186">
        <f t="shared" ref="J77" si="0">1-J73-J71-J75</f>
        <v>1.9399999999999997E-2</v>
      </c>
      <c r="K77" s="226" t="s">
        <v>958</v>
      </c>
      <c r="L77" s="186">
        <f t="shared" ref="L77:N77" si="1">1-L73-L71-L75</f>
        <v>1.9799999999999922E-2</v>
      </c>
      <c r="M77" s="226" t="s">
        <v>958</v>
      </c>
      <c r="N77" s="186">
        <f t="shared" si="1"/>
        <v>2.2900000000000011E-2</v>
      </c>
      <c r="O77" s="226" t="s">
        <v>958</v>
      </c>
      <c r="P77" s="186">
        <v>1.9300000000000001E-2</v>
      </c>
      <c r="Q77" s="226"/>
      <c r="R77" s="186"/>
      <c r="S77" s="397"/>
      <c r="T77" s="399"/>
    </row>
    <row r="78" spans="1:20" ht="30" customHeight="1" x14ac:dyDescent="0.2">
      <c r="A78" s="400">
        <v>36</v>
      </c>
      <c r="B78" s="398" t="s">
        <v>924</v>
      </c>
      <c r="C78" s="398" t="s">
        <v>2</v>
      </c>
      <c r="D78" s="398" t="s">
        <v>7</v>
      </c>
      <c r="E78" s="398" t="s">
        <v>872</v>
      </c>
      <c r="F78" s="163" t="s">
        <v>108</v>
      </c>
      <c r="G78" s="163" t="s">
        <v>253</v>
      </c>
      <c r="H78" s="180" t="s">
        <v>199</v>
      </c>
      <c r="I78" s="230"/>
      <c r="J78" s="180" t="s">
        <v>199</v>
      </c>
      <c r="K78" s="230"/>
      <c r="L78" s="185" t="s">
        <v>199</v>
      </c>
      <c r="M78" s="231"/>
      <c r="N78" s="185" t="s">
        <v>199</v>
      </c>
      <c r="O78" s="231"/>
      <c r="P78" s="185" t="s">
        <v>199</v>
      </c>
      <c r="Q78" s="231"/>
      <c r="R78" s="185">
        <v>0.5</v>
      </c>
      <c r="S78" s="397" t="s">
        <v>167</v>
      </c>
      <c r="T78" s="398"/>
    </row>
    <row r="79" spans="1:20" ht="30" customHeight="1" x14ac:dyDescent="0.2">
      <c r="A79" s="401"/>
      <c r="B79" s="399"/>
      <c r="C79" s="399"/>
      <c r="D79" s="399"/>
      <c r="E79" s="399"/>
      <c r="F79" s="10" t="s">
        <v>109</v>
      </c>
      <c r="G79" s="10"/>
      <c r="H79" s="186">
        <v>0.54330000000000001</v>
      </c>
      <c r="I79" s="226" t="s">
        <v>958</v>
      </c>
      <c r="J79" s="186">
        <v>0.53669999999999995</v>
      </c>
      <c r="K79" s="226" t="s">
        <v>958</v>
      </c>
      <c r="L79" s="186">
        <v>0.50480000000000003</v>
      </c>
      <c r="M79" s="226" t="s">
        <v>958</v>
      </c>
      <c r="N79" s="186">
        <v>0.45789999999999997</v>
      </c>
      <c r="O79" s="226" t="s">
        <v>958</v>
      </c>
      <c r="P79" s="186">
        <v>0.49</v>
      </c>
      <c r="Q79" s="226"/>
      <c r="R79" s="186"/>
      <c r="S79" s="397"/>
      <c r="T79" s="399"/>
    </row>
    <row r="80" spans="1:20" ht="30" customHeight="1" x14ac:dyDescent="0.2">
      <c r="A80" s="400">
        <v>37</v>
      </c>
      <c r="B80" s="398" t="s">
        <v>931</v>
      </c>
      <c r="C80" s="398" t="s">
        <v>2</v>
      </c>
      <c r="D80" s="398" t="s">
        <v>7</v>
      </c>
      <c r="E80" s="398" t="s">
        <v>872</v>
      </c>
      <c r="F80" s="163" t="s">
        <v>108</v>
      </c>
      <c r="G80" s="163" t="s">
        <v>254</v>
      </c>
      <c r="H80" s="180" t="s">
        <v>199</v>
      </c>
      <c r="I80" s="230"/>
      <c r="J80" s="180">
        <v>197</v>
      </c>
      <c r="K80" s="230"/>
      <c r="L80" s="180">
        <v>197</v>
      </c>
      <c r="M80" s="230"/>
      <c r="N80" s="180">
        <v>197</v>
      </c>
      <c r="O80" s="230"/>
      <c r="P80" s="180" t="s">
        <v>880</v>
      </c>
      <c r="Q80" s="230"/>
      <c r="R80" s="181" t="s">
        <v>908</v>
      </c>
      <c r="S80" s="397" t="s">
        <v>167</v>
      </c>
      <c r="T80" s="398"/>
    </row>
    <row r="81" spans="1:20" ht="30" customHeight="1" x14ac:dyDescent="0.2">
      <c r="A81" s="401"/>
      <c r="B81" s="399"/>
      <c r="C81" s="399"/>
      <c r="D81" s="399"/>
      <c r="E81" s="399"/>
      <c r="F81" s="10" t="s">
        <v>109</v>
      </c>
      <c r="G81" s="10"/>
      <c r="H81" s="182">
        <v>203</v>
      </c>
      <c r="I81" s="225"/>
      <c r="J81" s="182">
        <v>240</v>
      </c>
      <c r="K81" s="225"/>
      <c r="L81" s="182">
        <v>242</v>
      </c>
      <c r="M81" s="225"/>
      <c r="N81" s="182">
        <v>292</v>
      </c>
      <c r="O81" s="225"/>
      <c r="P81" s="182">
        <v>296</v>
      </c>
      <c r="Q81" s="225"/>
      <c r="R81" s="183"/>
      <c r="S81" s="397"/>
      <c r="T81" s="399"/>
    </row>
    <row r="82" spans="1:20" ht="30" customHeight="1" x14ac:dyDescent="0.2">
      <c r="A82" s="400">
        <v>38</v>
      </c>
      <c r="B82" s="398" t="s">
        <v>932</v>
      </c>
      <c r="C82" s="398" t="s">
        <v>4</v>
      </c>
      <c r="D82" s="398" t="s">
        <v>7</v>
      </c>
      <c r="E82" s="398" t="s">
        <v>872</v>
      </c>
      <c r="F82" s="163" t="s">
        <v>108</v>
      </c>
      <c r="G82" s="163" t="s">
        <v>252</v>
      </c>
      <c r="H82" s="180" t="s">
        <v>199</v>
      </c>
      <c r="I82" s="230"/>
      <c r="J82" s="180" t="s">
        <v>199</v>
      </c>
      <c r="K82" s="230"/>
      <c r="L82" s="180">
        <v>48</v>
      </c>
      <c r="M82" s="230"/>
      <c r="N82" s="180">
        <v>22</v>
      </c>
      <c r="O82" s="230"/>
      <c r="P82" s="180">
        <v>22</v>
      </c>
      <c r="Q82" s="230"/>
      <c r="R82" s="181">
        <v>22</v>
      </c>
      <c r="S82" s="397" t="s">
        <v>167</v>
      </c>
      <c r="T82" s="398"/>
    </row>
    <row r="83" spans="1:20" ht="30" customHeight="1" x14ac:dyDescent="0.2">
      <c r="A83" s="401"/>
      <c r="B83" s="399"/>
      <c r="C83" s="399"/>
      <c r="D83" s="399"/>
      <c r="E83" s="399"/>
      <c r="F83" s="10" t="s">
        <v>109</v>
      </c>
      <c r="G83" s="10"/>
      <c r="H83" s="182" t="s">
        <v>199</v>
      </c>
      <c r="I83" s="225"/>
      <c r="J83" s="182" t="s">
        <v>199</v>
      </c>
      <c r="K83" s="225"/>
      <c r="L83" s="182">
        <v>23</v>
      </c>
      <c r="M83" s="225"/>
      <c r="N83" s="182">
        <v>12</v>
      </c>
      <c r="O83" s="225"/>
      <c r="P83" s="182">
        <v>6</v>
      </c>
      <c r="Q83" s="225"/>
      <c r="R83" s="183"/>
      <c r="S83" s="397"/>
      <c r="T83" s="399"/>
    </row>
    <row r="84" spans="1:20" x14ac:dyDescent="0.2">
      <c r="A84" s="167"/>
      <c r="B84" s="164"/>
      <c r="C84" s="164"/>
      <c r="D84" s="164"/>
      <c r="E84" s="164"/>
      <c r="F84" s="164"/>
      <c r="G84" s="164"/>
      <c r="H84" s="164"/>
      <c r="I84" s="164"/>
      <c r="J84" s="164"/>
      <c r="K84" s="164"/>
      <c r="L84" s="164"/>
      <c r="M84" s="164"/>
      <c r="N84" s="164"/>
      <c r="O84" s="164"/>
      <c r="P84" s="164"/>
      <c r="Q84" s="164"/>
      <c r="R84" s="179"/>
      <c r="S84" s="24"/>
      <c r="T84" s="164"/>
    </row>
    <row r="85" spans="1:20" x14ac:dyDescent="0.2">
      <c r="A85" s="167"/>
      <c r="B85" s="164"/>
      <c r="C85" s="164"/>
      <c r="D85" s="164"/>
      <c r="E85" s="164"/>
      <c r="F85" s="164"/>
      <c r="G85" s="164"/>
      <c r="H85" s="164"/>
      <c r="I85" s="164"/>
      <c r="J85" s="164"/>
      <c r="K85" s="164"/>
      <c r="L85" s="164"/>
      <c r="M85" s="164"/>
      <c r="N85" s="164"/>
      <c r="O85" s="164"/>
      <c r="P85" s="164"/>
      <c r="Q85" s="164"/>
      <c r="R85" s="179"/>
      <c r="S85" s="24"/>
      <c r="T85" s="164"/>
    </row>
    <row r="86" spans="1:20" x14ac:dyDescent="0.2">
      <c r="A86" s="167"/>
      <c r="B86" s="164"/>
      <c r="C86" s="164"/>
      <c r="D86" s="164"/>
      <c r="E86" s="164"/>
      <c r="F86" s="164"/>
      <c r="G86" s="164"/>
      <c r="H86" s="164"/>
      <c r="I86" s="164"/>
      <c r="J86" s="164"/>
      <c r="K86" s="164"/>
      <c r="L86" s="164"/>
      <c r="M86" s="164"/>
      <c r="N86" s="164"/>
      <c r="O86" s="164"/>
      <c r="P86" s="164"/>
      <c r="Q86" s="164"/>
      <c r="R86" s="179"/>
      <c r="S86" s="24"/>
      <c r="T86" s="164"/>
    </row>
    <row r="87" spans="1:20" x14ac:dyDescent="0.2">
      <c r="A87" s="167"/>
      <c r="B87" s="164"/>
      <c r="C87" s="164"/>
      <c r="D87" s="164"/>
      <c r="E87" s="164"/>
      <c r="F87" s="164"/>
      <c r="G87" s="164"/>
      <c r="H87" s="164"/>
      <c r="I87" s="164"/>
      <c r="J87" s="164"/>
      <c r="K87" s="164"/>
      <c r="L87" s="164"/>
      <c r="M87" s="164"/>
      <c r="N87" s="164"/>
      <c r="O87" s="164"/>
      <c r="P87" s="164"/>
      <c r="Q87" s="164"/>
      <c r="R87" s="179"/>
      <c r="S87" s="24"/>
      <c r="T87" s="164"/>
    </row>
    <row r="88" spans="1:20" x14ac:dyDescent="0.2">
      <c r="A88" s="167"/>
      <c r="B88" s="164"/>
      <c r="C88" s="164"/>
      <c r="D88" s="164"/>
      <c r="E88" s="164"/>
      <c r="F88" s="164"/>
      <c r="G88" s="164"/>
      <c r="H88" s="164"/>
      <c r="I88" s="164"/>
      <c r="J88" s="164"/>
      <c r="K88" s="164"/>
      <c r="L88" s="164"/>
      <c r="M88" s="164"/>
      <c r="N88" s="164"/>
      <c r="O88" s="164"/>
      <c r="P88" s="164"/>
      <c r="Q88" s="164"/>
      <c r="R88" s="179"/>
      <c r="S88" s="24"/>
      <c r="T88" s="164"/>
    </row>
    <row r="89" spans="1:20" x14ac:dyDescent="0.2">
      <c r="A89" s="167"/>
      <c r="B89" s="164"/>
      <c r="C89" s="164"/>
      <c r="D89" s="164"/>
      <c r="E89" s="164"/>
      <c r="F89" s="164"/>
      <c r="G89" s="164"/>
      <c r="H89" s="164"/>
      <c r="I89" s="164"/>
      <c r="J89" s="164"/>
      <c r="K89" s="164"/>
      <c r="L89" s="164"/>
      <c r="M89" s="164"/>
      <c r="N89" s="164"/>
      <c r="O89" s="164"/>
      <c r="P89" s="164"/>
      <c r="Q89" s="164"/>
      <c r="R89" s="179"/>
      <c r="S89" s="24"/>
      <c r="T89" s="164"/>
    </row>
    <row r="90" spans="1:20" x14ac:dyDescent="0.2">
      <c r="A90" s="167"/>
      <c r="B90" s="164"/>
      <c r="C90" s="164"/>
      <c r="D90" s="164"/>
      <c r="E90" s="164"/>
      <c r="F90" s="164"/>
      <c r="G90" s="164"/>
      <c r="H90" s="164"/>
      <c r="I90" s="164"/>
      <c r="J90" s="164"/>
      <c r="K90" s="164"/>
      <c r="L90" s="164"/>
      <c r="M90" s="164"/>
      <c r="N90" s="164"/>
      <c r="O90" s="164"/>
      <c r="P90" s="164"/>
      <c r="Q90" s="164"/>
      <c r="R90" s="179"/>
      <c r="S90" s="24"/>
      <c r="T90" s="164"/>
    </row>
    <row r="91" spans="1:20" x14ac:dyDescent="0.2">
      <c r="A91" s="167"/>
      <c r="B91" s="164"/>
      <c r="C91" s="164"/>
      <c r="D91" s="164"/>
      <c r="E91" s="164"/>
      <c r="F91" s="164"/>
      <c r="G91" s="164"/>
      <c r="H91" s="164"/>
      <c r="I91" s="164"/>
      <c r="J91" s="164"/>
      <c r="K91" s="164"/>
      <c r="L91" s="164"/>
      <c r="M91" s="164"/>
      <c r="N91" s="164"/>
      <c r="O91" s="164"/>
      <c r="P91" s="164"/>
      <c r="Q91" s="164"/>
      <c r="R91" s="179"/>
      <c r="S91" s="24"/>
      <c r="T91" s="164"/>
    </row>
    <row r="92" spans="1:20" s="24" customFormat="1" x14ac:dyDescent="0.2">
      <c r="A92" s="167"/>
      <c r="I92" s="191"/>
      <c r="K92" s="191"/>
      <c r="M92" s="191"/>
      <c r="O92" s="191"/>
      <c r="Q92" s="191"/>
      <c r="R92" s="168"/>
    </row>
    <row r="93" spans="1:20" s="24" customFormat="1" x14ac:dyDescent="0.2">
      <c r="A93" s="167"/>
      <c r="I93" s="191"/>
      <c r="K93" s="191"/>
      <c r="M93" s="191"/>
      <c r="O93" s="191"/>
      <c r="Q93" s="191"/>
      <c r="R93" s="168"/>
    </row>
    <row r="94" spans="1:20" s="24" customFormat="1" x14ac:dyDescent="0.2">
      <c r="A94" s="167"/>
      <c r="I94" s="191"/>
      <c r="K94" s="191"/>
      <c r="M94" s="191"/>
      <c r="O94" s="191"/>
      <c r="Q94" s="191"/>
      <c r="R94" s="168"/>
    </row>
  </sheetData>
  <mergeCells count="271">
    <mergeCell ref="A8:A9"/>
    <mergeCell ref="H6:R6"/>
    <mergeCell ref="A10:A11"/>
    <mergeCell ref="A12:A13"/>
    <mergeCell ref="A14:A15"/>
    <mergeCell ref="A16:A17"/>
    <mergeCell ref="T8:T9"/>
    <mergeCell ref="T10:T11"/>
    <mergeCell ref="T12:T13"/>
    <mergeCell ref="T14:T15"/>
    <mergeCell ref="T16:T17"/>
    <mergeCell ref="B16:B17"/>
    <mergeCell ref="C16:C17"/>
    <mergeCell ref="D16:D17"/>
    <mergeCell ref="E16:E17"/>
    <mergeCell ref="S16:S17"/>
    <mergeCell ref="B12:B13"/>
    <mergeCell ref="C12:C13"/>
    <mergeCell ref="D12:D13"/>
    <mergeCell ref="E12:E13"/>
    <mergeCell ref="S12:S13"/>
    <mergeCell ref="B10:B11"/>
    <mergeCell ref="C10:C11"/>
    <mergeCell ref="D10:D11"/>
    <mergeCell ref="B18:B19"/>
    <mergeCell ref="C18:C19"/>
    <mergeCell ref="D18:D19"/>
    <mergeCell ref="E18:E19"/>
    <mergeCell ref="S18:S19"/>
    <mergeCell ref="T18:T19"/>
    <mergeCell ref="A18:A19"/>
    <mergeCell ref="B14:B15"/>
    <mergeCell ref="C14:C15"/>
    <mergeCell ref="D14:D15"/>
    <mergeCell ref="E14:E15"/>
    <mergeCell ref="S14:S15"/>
    <mergeCell ref="E10:E11"/>
    <mergeCell ref="S10:S11"/>
    <mergeCell ref="S8:S9"/>
    <mergeCell ref="B5:R5"/>
    <mergeCell ref="C1:D1"/>
    <mergeCell ref="C2:D2"/>
    <mergeCell ref="B8:B9"/>
    <mergeCell ref="C8:C9"/>
    <mergeCell ref="D8:D9"/>
    <mergeCell ref="E8:E9"/>
    <mergeCell ref="B3:R3"/>
    <mergeCell ref="S20:S21"/>
    <mergeCell ref="T20:T21"/>
    <mergeCell ref="A22:A23"/>
    <mergeCell ref="B22:B23"/>
    <mergeCell ref="C22:C23"/>
    <mergeCell ref="D22:D23"/>
    <mergeCell ref="E22:E23"/>
    <mergeCell ref="S22:S23"/>
    <mergeCell ref="T22:T23"/>
    <mergeCell ref="A20:A21"/>
    <mergeCell ref="B20:B21"/>
    <mergeCell ref="C20:C21"/>
    <mergeCell ref="D20:D21"/>
    <mergeCell ref="E20:E21"/>
    <mergeCell ref="S24:S25"/>
    <mergeCell ref="T24:T25"/>
    <mergeCell ref="A26:A27"/>
    <mergeCell ref="B26:B27"/>
    <mergeCell ref="C26:C27"/>
    <mergeCell ref="D26:D27"/>
    <mergeCell ref="E26:E27"/>
    <mergeCell ref="S26:S27"/>
    <mergeCell ref="T26:T27"/>
    <mergeCell ref="A24:A25"/>
    <mergeCell ref="B24:B25"/>
    <mergeCell ref="C24:C25"/>
    <mergeCell ref="D24:D25"/>
    <mergeCell ref="E24:E25"/>
    <mergeCell ref="S28:S29"/>
    <mergeCell ref="T28:T29"/>
    <mergeCell ref="A30:A31"/>
    <mergeCell ref="B30:B31"/>
    <mergeCell ref="C30:C31"/>
    <mergeCell ref="D30:D31"/>
    <mergeCell ref="E30:E31"/>
    <mergeCell ref="S30:S31"/>
    <mergeCell ref="T30:T31"/>
    <mergeCell ref="A28:A29"/>
    <mergeCell ref="B28:B29"/>
    <mergeCell ref="C28:C29"/>
    <mergeCell ref="D28:D29"/>
    <mergeCell ref="E28:E29"/>
    <mergeCell ref="S32:S33"/>
    <mergeCell ref="T32:T33"/>
    <mergeCell ref="A34:A35"/>
    <mergeCell ref="B34:B35"/>
    <mergeCell ref="C34:C35"/>
    <mergeCell ref="D34:D35"/>
    <mergeCell ref="E34:E35"/>
    <mergeCell ref="S34:S35"/>
    <mergeCell ref="T34:T35"/>
    <mergeCell ref="A32:A33"/>
    <mergeCell ref="B32:B33"/>
    <mergeCell ref="C32:C33"/>
    <mergeCell ref="D32:D33"/>
    <mergeCell ref="E32:E33"/>
    <mergeCell ref="S38:S39"/>
    <mergeCell ref="T38:T39"/>
    <mergeCell ref="A36:A37"/>
    <mergeCell ref="B36:B37"/>
    <mergeCell ref="C36:C37"/>
    <mergeCell ref="D36:D37"/>
    <mergeCell ref="E36:E37"/>
    <mergeCell ref="S36:S37"/>
    <mergeCell ref="T36:T37"/>
    <mergeCell ref="A38:A39"/>
    <mergeCell ref="B38:B39"/>
    <mergeCell ref="C38:C39"/>
    <mergeCell ref="D38:D39"/>
    <mergeCell ref="E38:E39"/>
    <mergeCell ref="S40:S41"/>
    <mergeCell ref="T40:T41"/>
    <mergeCell ref="A42:A43"/>
    <mergeCell ref="B42:B43"/>
    <mergeCell ref="C42:C43"/>
    <mergeCell ref="D42:D43"/>
    <mergeCell ref="E42:E43"/>
    <mergeCell ref="S42:S43"/>
    <mergeCell ref="T42:T43"/>
    <mergeCell ref="A40:A41"/>
    <mergeCell ref="B40:B41"/>
    <mergeCell ref="C40:C41"/>
    <mergeCell ref="D40:D41"/>
    <mergeCell ref="E40:E41"/>
    <mergeCell ref="S44:S45"/>
    <mergeCell ref="T44:T45"/>
    <mergeCell ref="A46:A47"/>
    <mergeCell ref="B46:B47"/>
    <mergeCell ref="C46:C47"/>
    <mergeCell ref="D46:D47"/>
    <mergeCell ref="E46:E47"/>
    <mergeCell ref="S46:S47"/>
    <mergeCell ref="T46:T47"/>
    <mergeCell ref="A44:A45"/>
    <mergeCell ref="B44:B45"/>
    <mergeCell ref="C44:C45"/>
    <mergeCell ref="D44:D45"/>
    <mergeCell ref="E44:E45"/>
    <mergeCell ref="B54:B55"/>
    <mergeCell ref="C54:C55"/>
    <mergeCell ref="D54:D55"/>
    <mergeCell ref="E54:E55"/>
    <mergeCell ref="S50:S51"/>
    <mergeCell ref="T50:T51"/>
    <mergeCell ref="A52:A53"/>
    <mergeCell ref="B52:B53"/>
    <mergeCell ref="C52:C53"/>
    <mergeCell ref="D52:D53"/>
    <mergeCell ref="E52:E53"/>
    <mergeCell ref="S52:S53"/>
    <mergeCell ref="T52:T53"/>
    <mergeCell ref="A50:A51"/>
    <mergeCell ref="B50:B51"/>
    <mergeCell ref="C50:C51"/>
    <mergeCell ref="D50:D51"/>
    <mergeCell ref="E50:E51"/>
    <mergeCell ref="S48:S49"/>
    <mergeCell ref="T48:T49"/>
    <mergeCell ref="A58:A59"/>
    <mergeCell ref="B58:B59"/>
    <mergeCell ref="C58:C59"/>
    <mergeCell ref="D58:D59"/>
    <mergeCell ref="E58:E59"/>
    <mergeCell ref="S58:S59"/>
    <mergeCell ref="T58:T59"/>
    <mergeCell ref="A48:A49"/>
    <mergeCell ref="B48:B49"/>
    <mergeCell ref="C48:C49"/>
    <mergeCell ref="D48:D49"/>
    <mergeCell ref="E48:E49"/>
    <mergeCell ref="S54:S55"/>
    <mergeCell ref="T54:T55"/>
    <mergeCell ref="A56:A57"/>
    <mergeCell ref="B56:B57"/>
    <mergeCell ref="C56:C57"/>
    <mergeCell ref="D56:D57"/>
    <mergeCell ref="E56:E57"/>
    <mergeCell ref="S56:S57"/>
    <mergeCell ref="T56:T57"/>
    <mergeCell ref="A54:A55"/>
    <mergeCell ref="S60:S61"/>
    <mergeCell ref="T60:T61"/>
    <mergeCell ref="A62:A63"/>
    <mergeCell ref="B62:B63"/>
    <mergeCell ref="C62:C63"/>
    <mergeCell ref="D62:D63"/>
    <mergeCell ref="E62:E63"/>
    <mergeCell ref="S62:S63"/>
    <mergeCell ref="T62:T63"/>
    <mergeCell ref="A60:A61"/>
    <mergeCell ref="B60:B61"/>
    <mergeCell ref="C60:C61"/>
    <mergeCell ref="D60:D61"/>
    <mergeCell ref="E60:E61"/>
    <mergeCell ref="S64:S65"/>
    <mergeCell ref="T64:T65"/>
    <mergeCell ref="A66:A67"/>
    <mergeCell ref="B66:B67"/>
    <mergeCell ref="C66:C67"/>
    <mergeCell ref="D66:D67"/>
    <mergeCell ref="E66:E67"/>
    <mergeCell ref="S66:S67"/>
    <mergeCell ref="T66:T67"/>
    <mergeCell ref="A64:A65"/>
    <mergeCell ref="B64:B65"/>
    <mergeCell ref="C64:C65"/>
    <mergeCell ref="D64:D65"/>
    <mergeCell ref="E64:E65"/>
    <mergeCell ref="S68:S69"/>
    <mergeCell ref="T68:T69"/>
    <mergeCell ref="A70:A71"/>
    <mergeCell ref="B70:B71"/>
    <mergeCell ref="C70:C71"/>
    <mergeCell ref="D70:D71"/>
    <mergeCell ref="E70:E71"/>
    <mergeCell ref="S70:S71"/>
    <mergeCell ref="T70:T71"/>
    <mergeCell ref="A68:A69"/>
    <mergeCell ref="B68:B69"/>
    <mergeCell ref="C68:C69"/>
    <mergeCell ref="D68:D69"/>
    <mergeCell ref="E68:E69"/>
    <mergeCell ref="S72:S73"/>
    <mergeCell ref="T72:T73"/>
    <mergeCell ref="A74:A75"/>
    <mergeCell ref="B74:B75"/>
    <mergeCell ref="C74:C75"/>
    <mergeCell ref="D74:D75"/>
    <mergeCell ref="E74:E75"/>
    <mergeCell ref="S74:S75"/>
    <mergeCell ref="T74:T75"/>
    <mergeCell ref="A72:A73"/>
    <mergeCell ref="B72:B73"/>
    <mergeCell ref="C72:C73"/>
    <mergeCell ref="D72:D73"/>
    <mergeCell ref="E72:E73"/>
    <mergeCell ref="S76:S77"/>
    <mergeCell ref="T76:T77"/>
    <mergeCell ref="A78:A79"/>
    <mergeCell ref="B78:B79"/>
    <mergeCell ref="C78:C79"/>
    <mergeCell ref="D78:D79"/>
    <mergeCell ref="E78:E79"/>
    <mergeCell ref="S78:S79"/>
    <mergeCell ref="T78:T79"/>
    <mergeCell ref="A76:A77"/>
    <mergeCell ref="B76:B77"/>
    <mergeCell ref="C76:C77"/>
    <mergeCell ref="D76:D77"/>
    <mergeCell ref="E76:E77"/>
    <mergeCell ref="S80:S81"/>
    <mergeCell ref="T80:T81"/>
    <mergeCell ref="A82:A83"/>
    <mergeCell ref="B82:B83"/>
    <mergeCell ref="C82:C83"/>
    <mergeCell ref="D82:D83"/>
    <mergeCell ref="E82:E83"/>
    <mergeCell ref="S82:S83"/>
    <mergeCell ref="T82:T83"/>
    <mergeCell ref="A80:A81"/>
    <mergeCell ref="B80:B81"/>
    <mergeCell ref="C80:C81"/>
    <mergeCell ref="D80:D81"/>
    <mergeCell ref="E80:E81"/>
  </mergeCells>
  <pageMargins left="0.7" right="0.7" top="0.75" bottom="0.75" header="0.3" footer="0.3"/>
  <pageSetup paperSize="5" scale="72" fitToHeight="0" orientation="landscape" r:id="rId1"/>
  <headerFooter>
    <oddHeader>&amp;C&amp;"Arial,Bold"&amp;14&amp;UPerformance Measures</oddHeader>
    <oddFooter>&amp;RThe contents of this chart are considered sworn testimony from the Agency Director.</oddFooter>
  </headerFooter>
  <rowBreaks count="5" manualBreakCount="5">
    <brk id="33" max="16383" man="1"/>
    <brk id="45" max="16383" man="1"/>
    <brk id="57" max="16383" man="1"/>
    <brk id="69" max="16383" man="1"/>
    <brk id="77"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Options'!$C$8:$C$11</xm:f>
          </x14:formula1>
          <xm:sqref>C84:C91</xm:sqref>
        </x14:dataValidation>
        <x14:dataValidation type="list" allowBlank="1" showInputMessage="1" showErrorMessage="1">
          <x14:formula1>
            <xm:f>'Drop Down Options'!$C$14:$C$18</xm:f>
          </x14:formula1>
          <xm:sqref>D8:D91</xm:sqref>
        </x14:dataValidation>
        <x14:dataValidation type="list" allowBlank="1" showInputMessage="1" showErrorMessage="1">
          <x14:formula1>
            <xm:f>'Drop Down Options'!$C$3:$C$5</xm:f>
          </x14:formula1>
          <xm:sqref>S84:S91</xm:sqref>
        </x14:dataValidation>
        <x14:dataValidation type="list" allowBlank="1" showInputMessage="1" showErrorMessage="1">
          <x14:formula1>
            <xm:f>'C:\Users\charlesappleby\AppData\Local\Microsoft\Windows\INetCache\Content.Outlook\G82GJ4YA\[Dept. of Corrections - PER Excel Charts - with updates.xlsx]Drop Down Options'!#REF!</xm:f>
          </x14:formula1>
          <xm:sqref>C8:C83 S8:S83 G8 G10 G12 G14 G16 G18 G20 G22 G24 G26 G28 G30 G32 G34 G38 G36 G40 G42 G44 G46 G82 G50 G52 G54 G56 G48 G58 G60 G62 G66 G68 G70 G72 G74 G76 G78 G80 G64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workbookViewId="0">
      <selection activeCell="A30" sqref="A30"/>
    </sheetView>
  </sheetViews>
  <sheetFormatPr defaultColWidth="9.28515625" defaultRowHeight="12.75" x14ac:dyDescent="0.2"/>
  <cols>
    <col min="1" max="1" width="30.28515625" style="260" customWidth="1"/>
    <col min="2" max="2" width="27" style="260" customWidth="1"/>
    <col min="3" max="3" width="21" style="260" customWidth="1"/>
    <col min="4" max="4" width="17" style="260" bestFit="1" customWidth="1"/>
    <col min="5" max="5" width="11.42578125" style="122" bestFit="1" customWidth="1"/>
    <col min="6" max="6" width="26.28515625" style="260" customWidth="1"/>
    <col min="7" max="7" width="20.5703125" style="260" customWidth="1"/>
    <col min="8" max="8" width="16.7109375" style="260" customWidth="1"/>
    <col min="9" max="9" width="11.42578125" style="260" bestFit="1" customWidth="1"/>
    <col min="10" max="10" width="27" style="192" customWidth="1"/>
    <col min="11" max="11" width="54.42578125" style="260" customWidth="1"/>
    <col min="12" max="12" width="21" style="260" customWidth="1"/>
    <col min="13" max="13" width="16.7109375" style="260" customWidth="1"/>
    <col min="14" max="14" width="11.7109375" style="260" customWidth="1"/>
    <col min="15" max="16" width="17.28515625" style="260" customWidth="1"/>
    <col min="17" max="16384" width="9.28515625" style="260"/>
  </cols>
  <sheetData>
    <row r="1" spans="1:15" x14ac:dyDescent="0.2">
      <c r="A1" s="1" t="s">
        <v>0</v>
      </c>
      <c r="B1" s="263" t="s">
        <v>943</v>
      </c>
      <c r="C1" s="161"/>
      <c r="G1" s="33"/>
    </row>
    <row r="2" spans="1:15" x14ac:dyDescent="0.2">
      <c r="A2" s="1" t="s">
        <v>1</v>
      </c>
      <c r="B2" s="259">
        <v>43371</v>
      </c>
      <c r="G2" s="191"/>
    </row>
    <row r="3" spans="1:15" ht="84" customHeight="1" x14ac:dyDescent="0.2">
      <c r="A3" s="369" t="s">
        <v>2151</v>
      </c>
      <c r="B3" s="374"/>
      <c r="H3" s="12"/>
      <c r="I3" s="12"/>
      <c r="J3" s="173"/>
    </row>
    <row r="4" spans="1:15" ht="13.5" thickBot="1" x14ac:dyDescent="0.25">
      <c r="A4" s="191"/>
      <c r="B4" s="191"/>
      <c r="C4" s="164"/>
      <c r="D4" s="6"/>
      <c r="E4" s="124"/>
      <c r="F4" s="6"/>
      <c r="G4" s="164"/>
      <c r="H4" s="164"/>
      <c r="I4" s="164"/>
      <c r="J4" s="3"/>
      <c r="K4" s="32"/>
      <c r="L4" s="32"/>
      <c r="M4" s="32"/>
      <c r="N4" s="32"/>
    </row>
    <row r="5" spans="1:15" x14ac:dyDescent="0.2">
      <c r="A5" s="191"/>
      <c r="B5" s="191"/>
      <c r="C5" s="411" t="s">
        <v>29</v>
      </c>
      <c r="D5" s="412"/>
      <c r="E5" s="138"/>
      <c r="F5" s="32"/>
      <c r="G5" s="413" t="s">
        <v>240</v>
      </c>
      <c r="H5" s="414"/>
      <c r="I5" s="139"/>
      <c r="J5" s="174"/>
      <c r="L5" s="164"/>
      <c r="M5" s="191"/>
      <c r="O5" s="6"/>
    </row>
    <row r="6" spans="1:15" ht="71.25" customHeight="1" x14ac:dyDescent="0.2">
      <c r="A6" s="418" t="s">
        <v>1842</v>
      </c>
      <c r="B6" s="419"/>
      <c r="C6" s="16" t="s">
        <v>137</v>
      </c>
      <c r="D6" s="17" t="s">
        <v>21</v>
      </c>
      <c r="E6" s="123"/>
      <c r="F6" s="164"/>
      <c r="G6" s="16" t="s">
        <v>137</v>
      </c>
      <c r="H6" s="17" t="s">
        <v>21</v>
      </c>
      <c r="I6" s="164"/>
      <c r="J6" s="3"/>
      <c r="L6" s="164"/>
      <c r="M6" s="191"/>
      <c r="O6" s="6"/>
    </row>
    <row r="7" spans="1:15" ht="102.75" thickBot="1" x14ac:dyDescent="0.25">
      <c r="A7" s="418" t="s">
        <v>1843</v>
      </c>
      <c r="B7" s="419"/>
      <c r="C7" s="265" t="s">
        <v>1844</v>
      </c>
      <c r="D7" s="266">
        <f>'ComprehensiveStrategic Finances'!C40</f>
        <v>520384002</v>
      </c>
      <c r="E7" s="123"/>
      <c r="F7" s="164"/>
      <c r="G7" s="265" t="s">
        <v>1845</v>
      </c>
      <c r="H7" s="266">
        <f>'ComprehensiveStrategic Finances'!C120</f>
        <v>523526246</v>
      </c>
      <c r="I7" s="164"/>
      <c r="J7" s="3"/>
    </row>
    <row r="8" spans="1:15" x14ac:dyDescent="0.2">
      <c r="A8" s="164"/>
      <c r="C8" s="191"/>
      <c r="D8" s="191"/>
      <c r="E8" s="123"/>
      <c r="F8" s="164"/>
      <c r="G8" s="191"/>
      <c r="H8" s="191"/>
      <c r="I8" s="164"/>
      <c r="J8" s="3"/>
    </row>
    <row r="9" spans="1:15" ht="25.5" x14ac:dyDescent="0.2">
      <c r="A9" s="164"/>
      <c r="B9" s="260" t="s">
        <v>1846</v>
      </c>
      <c r="C9" s="191"/>
      <c r="D9" s="79" t="s">
        <v>135</v>
      </c>
      <c r="E9" s="141" t="s">
        <v>241</v>
      </c>
      <c r="F9" s="191"/>
      <c r="H9" s="79" t="s">
        <v>136</v>
      </c>
      <c r="I9" s="141" t="s">
        <v>241</v>
      </c>
      <c r="J9" s="3"/>
    </row>
    <row r="10" spans="1:15" x14ac:dyDescent="0.2">
      <c r="A10" s="164"/>
      <c r="C10" s="191"/>
      <c r="D10" s="242">
        <f>D7-(SUM(D14,D18,D22,D26,D30))</f>
        <v>34399725</v>
      </c>
      <c r="E10" s="169">
        <f>D10/$D$7</f>
        <v>6.6104501421625175E-2</v>
      </c>
      <c r="F10" s="191"/>
      <c r="H10" s="312">
        <f>H7-(SUM(H14,H18,H22,H26))</f>
        <v>0</v>
      </c>
      <c r="I10" s="169">
        <f>H10/$H$7</f>
        <v>0</v>
      </c>
      <c r="J10" s="3"/>
    </row>
    <row r="11" spans="1:15" ht="13.5" thickBot="1" x14ac:dyDescent="0.25">
      <c r="A11" s="164"/>
      <c r="C11" s="191"/>
      <c r="D11" s="191"/>
      <c r="E11" s="125"/>
      <c r="F11" s="164"/>
      <c r="G11" s="191"/>
      <c r="H11" s="191"/>
      <c r="I11" s="191"/>
      <c r="J11" s="3"/>
    </row>
    <row r="12" spans="1:15" ht="13.5" thickBot="1" x14ac:dyDescent="0.25">
      <c r="A12" s="164"/>
      <c r="C12" s="415" t="s">
        <v>29</v>
      </c>
      <c r="D12" s="416"/>
      <c r="E12" s="416"/>
      <c r="F12" s="417"/>
      <c r="G12" s="415" t="s">
        <v>240</v>
      </c>
      <c r="H12" s="416"/>
      <c r="I12" s="416"/>
      <c r="J12" s="417"/>
    </row>
    <row r="13" spans="1:15" ht="87" customHeight="1" x14ac:dyDescent="0.2">
      <c r="A13" s="26" t="s">
        <v>2153</v>
      </c>
      <c r="B13" s="36" t="s">
        <v>249</v>
      </c>
      <c r="C13" s="308" t="s">
        <v>22</v>
      </c>
      <c r="D13" s="309" t="s">
        <v>144</v>
      </c>
      <c r="E13" s="313" t="s">
        <v>134</v>
      </c>
      <c r="F13" s="310" t="s">
        <v>143</v>
      </c>
      <c r="G13" s="34" t="s">
        <v>138</v>
      </c>
      <c r="H13" s="35" t="s">
        <v>145</v>
      </c>
      <c r="I13" s="35" t="s">
        <v>146</v>
      </c>
      <c r="J13" s="175" t="s">
        <v>143</v>
      </c>
      <c r="K13" s="15" t="s">
        <v>2154</v>
      </c>
      <c r="L13" s="14" t="s">
        <v>18</v>
      </c>
      <c r="M13" s="27" t="s">
        <v>1868</v>
      </c>
      <c r="N13" s="14" t="s">
        <v>260</v>
      </c>
      <c r="O13" s="26" t="s">
        <v>1869</v>
      </c>
    </row>
    <row r="14" spans="1:15" ht="25.5" x14ac:dyDescent="0.2">
      <c r="A14" s="267" t="s">
        <v>484</v>
      </c>
      <c r="B14" s="327"/>
      <c r="C14" s="322">
        <v>5570.0779999999995</v>
      </c>
      <c r="D14" s="315">
        <f>SUM(D15:D17)</f>
        <v>371469866</v>
      </c>
      <c r="E14" s="305">
        <f t="shared" ref="E14:E26" si="0">D14/$D$7</f>
        <v>0.71383798228293727</v>
      </c>
      <c r="F14" s="311"/>
      <c r="G14" s="322">
        <f>G15+G16+G17</f>
        <v>5570.0779999999995</v>
      </c>
      <c r="H14" s="244">
        <f>SUM(H15:H17)</f>
        <v>403618674</v>
      </c>
      <c r="I14" s="305">
        <f>H14/$H$7</f>
        <v>0.77096167973209884</v>
      </c>
      <c r="J14" s="268"/>
      <c r="K14" s="21"/>
      <c r="L14" s="25"/>
      <c r="M14" s="25"/>
      <c r="N14" s="237"/>
      <c r="O14" s="25"/>
    </row>
    <row r="15" spans="1:15" ht="64.5" customHeight="1" x14ac:dyDescent="0.2">
      <c r="A15" s="307" t="s">
        <v>492</v>
      </c>
      <c r="B15" s="320" t="s">
        <v>302</v>
      </c>
      <c r="C15" s="323">
        <v>4806.6479999999992</v>
      </c>
      <c r="D15" s="321">
        <v>264413978</v>
      </c>
      <c r="E15" s="314">
        <f t="shared" si="0"/>
        <v>0.5081131952246295</v>
      </c>
      <c r="F15" s="318" t="s">
        <v>1847</v>
      </c>
      <c r="G15" s="323">
        <f>4858.65-0.002-52</f>
        <v>4806.6479999999992</v>
      </c>
      <c r="H15" s="245">
        <f>'[7]ComprehensiveStrategic Finances'!C132</f>
        <v>300021033</v>
      </c>
      <c r="I15" s="169">
        <f>H15/$H$7</f>
        <v>0.57307734863783699</v>
      </c>
      <c r="J15" s="269" t="s">
        <v>1847</v>
      </c>
      <c r="K15" s="262" t="s">
        <v>898</v>
      </c>
      <c r="L15" s="261" t="s">
        <v>1848</v>
      </c>
      <c r="M15" s="261" t="s">
        <v>1849</v>
      </c>
      <c r="N15" s="247" t="s">
        <v>11</v>
      </c>
      <c r="O15" s="261" t="s">
        <v>1850</v>
      </c>
    </row>
    <row r="16" spans="1:15" ht="47.25" customHeight="1" x14ac:dyDescent="0.2">
      <c r="A16" s="307" t="s">
        <v>485</v>
      </c>
      <c r="B16" s="320" t="s">
        <v>302</v>
      </c>
      <c r="C16" s="323">
        <v>580</v>
      </c>
      <c r="D16" s="321">
        <v>90176305</v>
      </c>
      <c r="E16" s="314">
        <f t="shared" si="0"/>
        <v>0.17328800396135161</v>
      </c>
      <c r="F16" s="319" t="s">
        <v>1847</v>
      </c>
      <c r="G16" s="323">
        <f>24+556</f>
        <v>580</v>
      </c>
      <c r="H16" s="243">
        <f>'[7]ComprehensiveStrategic Finances'!C133</f>
        <v>92689478</v>
      </c>
      <c r="I16" s="169">
        <f t="shared" ref="I16:I26" si="1">H16/$H$7</f>
        <v>0.177048388133725</v>
      </c>
      <c r="J16" s="270" t="s">
        <v>1847</v>
      </c>
      <c r="K16" s="140" t="s">
        <v>897</v>
      </c>
      <c r="L16" s="261" t="s">
        <v>1851</v>
      </c>
      <c r="M16" s="261" t="s">
        <v>1852</v>
      </c>
      <c r="N16" s="247" t="s">
        <v>11</v>
      </c>
      <c r="O16" s="261" t="s">
        <v>1850</v>
      </c>
    </row>
    <row r="17" spans="1:15" ht="71.25" customHeight="1" x14ac:dyDescent="0.2">
      <c r="A17" s="307" t="s">
        <v>486</v>
      </c>
      <c r="B17" s="320" t="s">
        <v>302</v>
      </c>
      <c r="C17" s="323">
        <v>183.43</v>
      </c>
      <c r="D17" s="321">
        <v>16879583</v>
      </c>
      <c r="E17" s="314">
        <f t="shared" si="0"/>
        <v>3.2436783096956162E-2</v>
      </c>
      <c r="F17" s="318" t="s">
        <v>1847</v>
      </c>
      <c r="G17" s="323">
        <v>183.43</v>
      </c>
      <c r="H17" s="243">
        <f>'[7]ComprehensiveStrategic Finances'!C134</f>
        <v>10908163</v>
      </c>
      <c r="I17" s="169">
        <f t="shared" si="1"/>
        <v>2.0835942960536882E-2</v>
      </c>
      <c r="J17" s="269" t="s">
        <v>1847</v>
      </c>
      <c r="K17" s="140" t="s">
        <v>896</v>
      </c>
      <c r="L17" s="261" t="s">
        <v>1853</v>
      </c>
      <c r="M17" s="261" t="s">
        <v>1854</v>
      </c>
      <c r="N17" s="247" t="s">
        <v>11</v>
      </c>
      <c r="O17" s="261" t="s">
        <v>1850</v>
      </c>
    </row>
    <row r="18" spans="1:15" ht="38.25" x14ac:dyDescent="0.2">
      <c r="A18" s="267" t="s">
        <v>493</v>
      </c>
      <c r="B18" s="328"/>
      <c r="C18" s="322">
        <v>335.86</v>
      </c>
      <c r="D18" s="315">
        <f>SUM(D19:D21)</f>
        <v>90171407</v>
      </c>
      <c r="E18" s="305">
        <f t="shared" si="0"/>
        <v>0.17327859168122545</v>
      </c>
      <c r="F18" s="317"/>
      <c r="G18" s="322">
        <f>G19+G20+G21</f>
        <v>335.86</v>
      </c>
      <c r="H18" s="244">
        <f>SUM(H19:H21)</f>
        <v>88170867</v>
      </c>
      <c r="I18" s="305">
        <f t="shared" si="1"/>
        <v>0.16841728122261132</v>
      </c>
      <c r="J18" s="271"/>
      <c r="K18" s="171"/>
      <c r="L18" s="172"/>
      <c r="M18" s="172"/>
      <c r="N18" s="170"/>
      <c r="O18" s="172"/>
    </row>
    <row r="19" spans="1:15" ht="75.75" customHeight="1" x14ac:dyDescent="0.2">
      <c r="A19" s="307" t="s">
        <v>2130</v>
      </c>
      <c r="B19" s="325" t="s">
        <v>1855</v>
      </c>
      <c r="C19" s="324">
        <v>0</v>
      </c>
      <c r="D19" s="316">
        <v>0</v>
      </c>
      <c r="E19" s="314">
        <f t="shared" si="0"/>
        <v>0</v>
      </c>
      <c r="F19" s="319" t="s">
        <v>1856</v>
      </c>
      <c r="G19" s="324">
        <v>0</v>
      </c>
      <c r="H19" s="272">
        <v>0</v>
      </c>
      <c r="I19" s="169">
        <f t="shared" si="1"/>
        <v>0</v>
      </c>
      <c r="J19" s="270" t="s">
        <v>1856</v>
      </c>
      <c r="K19" s="140" t="s">
        <v>1857</v>
      </c>
      <c r="L19" s="261" t="s">
        <v>1858</v>
      </c>
      <c r="M19" s="261" t="s">
        <v>1859</v>
      </c>
      <c r="N19" s="247" t="s">
        <v>11</v>
      </c>
      <c r="O19" s="261" t="s">
        <v>1850</v>
      </c>
    </row>
    <row r="20" spans="1:15" ht="51.75" customHeight="1" x14ac:dyDescent="0.2">
      <c r="A20" s="307" t="s">
        <v>487</v>
      </c>
      <c r="B20" s="325" t="s">
        <v>1855</v>
      </c>
      <c r="C20" s="323">
        <v>126.34</v>
      </c>
      <c r="D20" s="321">
        <f>'[7]ComprehensiveStrategic Finances'!C60</f>
        <v>37214679</v>
      </c>
      <c r="E20" s="314">
        <f t="shared" si="0"/>
        <v>7.1513879859819371E-2</v>
      </c>
      <c r="F20" s="319" t="s">
        <v>1860</v>
      </c>
      <c r="G20" s="323">
        <f>60+66.34</f>
        <v>126.34</v>
      </c>
      <c r="H20" s="245">
        <f>'[7]ComprehensiveStrategic Finances'!C137</f>
        <v>44630061</v>
      </c>
      <c r="I20" s="169">
        <f t="shared" si="1"/>
        <v>8.5248946621102162E-2</v>
      </c>
      <c r="J20" s="270" t="s">
        <v>1860</v>
      </c>
      <c r="K20" s="140" t="s">
        <v>895</v>
      </c>
      <c r="L20" s="261" t="s">
        <v>1858</v>
      </c>
      <c r="M20" s="261" t="s">
        <v>1859</v>
      </c>
      <c r="N20" s="247" t="s">
        <v>11</v>
      </c>
      <c r="O20" s="261" t="s">
        <v>1861</v>
      </c>
    </row>
    <row r="21" spans="1:15" ht="105" customHeight="1" x14ac:dyDescent="0.2">
      <c r="A21" s="307" t="s">
        <v>488</v>
      </c>
      <c r="B21" s="325" t="s">
        <v>1855</v>
      </c>
      <c r="C21" s="324">
        <v>209.52</v>
      </c>
      <c r="D21" s="321">
        <f>608972+52347756</f>
        <v>52956728</v>
      </c>
      <c r="E21" s="314">
        <f t="shared" si="0"/>
        <v>0.10176471182140608</v>
      </c>
      <c r="F21" s="319" t="s">
        <v>1856</v>
      </c>
      <c r="G21" s="324">
        <f>75+134.52</f>
        <v>209.52</v>
      </c>
      <c r="H21" s="245">
        <f>'[7]ComprehensiveStrategic Finances'!C138</f>
        <v>43540806</v>
      </c>
      <c r="I21" s="169">
        <f t="shared" si="1"/>
        <v>8.3168334601509172E-2</v>
      </c>
      <c r="J21" s="270" t="s">
        <v>1856</v>
      </c>
      <c r="K21" s="140" t="s">
        <v>1862</v>
      </c>
      <c r="L21" s="261" t="s">
        <v>1858</v>
      </c>
      <c r="M21" s="261" t="s">
        <v>1859</v>
      </c>
      <c r="N21" s="247" t="s">
        <v>11</v>
      </c>
      <c r="O21" s="261" t="s">
        <v>1850</v>
      </c>
    </row>
    <row r="22" spans="1:15" ht="38.25" x14ac:dyDescent="0.2">
      <c r="A22" s="267" t="s">
        <v>489</v>
      </c>
      <c r="B22" s="328"/>
      <c r="C22" s="322">
        <v>151</v>
      </c>
      <c r="D22" s="315">
        <f>SUM(D23:D25)</f>
        <v>15925920</v>
      </c>
      <c r="E22" s="305">
        <f t="shared" si="0"/>
        <v>3.0604169111255655E-2</v>
      </c>
      <c r="F22" s="317"/>
      <c r="G22" s="322">
        <f>G23+G24+G25+G26</f>
        <v>203</v>
      </c>
      <c r="H22" s="244">
        <f>SUM(H23:H25)</f>
        <v>23302550</v>
      </c>
      <c r="I22" s="305">
        <f t="shared" si="1"/>
        <v>4.451075791909772E-2</v>
      </c>
      <c r="J22" s="271"/>
      <c r="K22" s="171"/>
      <c r="L22" s="172"/>
      <c r="M22" s="172"/>
      <c r="N22" s="170"/>
      <c r="O22" s="172"/>
    </row>
    <row r="23" spans="1:15" ht="50.25" customHeight="1" x14ac:dyDescent="0.2">
      <c r="A23" s="307" t="s">
        <v>494</v>
      </c>
      <c r="B23" s="325" t="s">
        <v>301</v>
      </c>
      <c r="C23" s="323">
        <v>124</v>
      </c>
      <c r="D23" s="321">
        <v>12733905</v>
      </c>
      <c r="E23" s="314">
        <f t="shared" si="0"/>
        <v>2.4470208444263435E-2</v>
      </c>
      <c r="F23" s="319" t="s">
        <v>1863</v>
      </c>
      <c r="G23" s="323">
        <v>124</v>
      </c>
      <c r="H23" s="245">
        <f>'[7]ComprehensiveStrategic Finances'!C140-8434155</f>
        <v>18873168</v>
      </c>
      <c r="I23" s="169">
        <f t="shared" si="1"/>
        <v>3.6050089454349919E-2</v>
      </c>
      <c r="J23" s="270" t="s">
        <v>1863</v>
      </c>
      <c r="K23" s="140" t="s">
        <v>894</v>
      </c>
      <c r="L23" s="261" t="s">
        <v>1864</v>
      </c>
      <c r="M23" s="261" t="s">
        <v>1865</v>
      </c>
      <c r="N23" s="247" t="s">
        <v>11</v>
      </c>
      <c r="O23" s="261" t="s">
        <v>1850</v>
      </c>
    </row>
    <row r="24" spans="1:15" ht="43.5" customHeight="1" x14ac:dyDescent="0.2">
      <c r="A24" s="307" t="s">
        <v>490</v>
      </c>
      <c r="B24" s="325" t="s">
        <v>301</v>
      </c>
      <c r="C24" s="323">
        <v>5</v>
      </c>
      <c r="D24" s="321">
        <v>472908</v>
      </c>
      <c r="E24" s="314">
        <f t="shared" si="0"/>
        <v>9.0876736829430813E-4</v>
      </c>
      <c r="F24" s="319" t="s">
        <v>1863</v>
      </c>
      <c r="G24" s="323">
        <v>5</v>
      </c>
      <c r="H24" s="245">
        <f>'[7]ComprehensiveStrategic Finances'!C141</f>
        <v>614502</v>
      </c>
      <c r="I24" s="169">
        <f t="shared" si="1"/>
        <v>1.1737749629461749E-3</v>
      </c>
      <c r="J24" s="270" t="s">
        <v>1863</v>
      </c>
      <c r="K24" s="140" t="s">
        <v>893</v>
      </c>
      <c r="L24" s="261" t="s">
        <v>1866</v>
      </c>
      <c r="M24" s="261" t="s">
        <v>1867</v>
      </c>
      <c r="N24" s="247" t="s">
        <v>11</v>
      </c>
      <c r="O24" s="261" t="s">
        <v>1850</v>
      </c>
    </row>
    <row r="25" spans="1:15" ht="150.75" customHeight="1" x14ac:dyDescent="0.2">
      <c r="A25" s="307" t="s">
        <v>2131</v>
      </c>
      <c r="B25" s="325" t="s">
        <v>301</v>
      </c>
      <c r="C25" s="324">
        <v>22</v>
      </c>
      <c r="D25" s="321">
        <f>2438383+135900+144824</f>
        <v>2719107</v>
      </c>
      <c r="E25" s="314">
        <f t="shared" si="0"/>
        <v>5.2251932986979105E-3</v>
      </c>
      <c r="F25" s="319" t="s">
        <v>1863</v>
      </c>
      <c r="G25" s="324">
        <v>22</v>
      </c>
      <c r="H25" s="245">
        <f>'[7]ComprehensiveStrategic Finances'!C142</f>
        <v>3814880</v>
      </c>
      <c r="I25" s="169">
        <f t="shared" si="1"/>
        <v>7.2868935018016272E-3</v>
      </c>
      <c r="J25" s="270" t="s">
        <v>1863</v>
      </c>
      <c r="K25" s="191" t="s">
        <v>892</v>
      </c>
      <c r="L25" s="261" t="s">
        <v>1864</v>
      </c>
      <c r="M25" s="261" t="s">
        <v>1865</v>
      </c>
      <c r="N25" s="247" t="s">
        <v>11</v>
      </c>
      <c r="O25" s="261" t="s">
        <v>1850</v>
      </c>
    </row>
    <row r="26" spans="1:15" ht="26.25" thickBot="1" x14ac:dyDescent="0.25">
      <c r="A26" s="267" t="s">
        <v>899</v>
      </c>
      <c r="B26" s="329"/>
      <c r="C26" s="330">
        <v>52</v>
      </c>
      <c r="D26" s="331">
        <v>8434155</v>
      </c>
      <c r="E26" s="332">
        <f t="shared" si="0"/>
        <v>1.6207560124033175E-2</v>
      </c>
      <c r="F26" s="333" t="s">
        <v>1863</v>
      </c>
      <c r="G26" s="322">
        <v>52</v>
      </c>
      <c r="H26" s="244">
        <v>8434155</v>
      </c>
      <c r="I26" s="305">
        <f t="shared" si="1"/>
        <v>1.6110281126192096E-2</v>
      </c>
      <c r="J26" s="271" t="s">
        <v>1863</v>
      </c>
      <c r="K26" s="171"/>
      <c r="L26" s="172"/>
      <c r="M26" s="172"/>
      <c r="N26" s="170"/>
      <c r="O26" s="172"/>
    </row>
    <row r="27" spans="1:15" x14ac:dyDescent="0.2">
      <c r="C27" s="191"/>
      <c r="G27" s="191"/>
      <c r="H27" s="191"/>
      <c r="I27" s="191"/>
      <c r="J27" s="4"/>
    </row>
    <row r="28" spans="1:15" x14ac:dyDescent="0.2">
      <c r="C28" s="191"/>
      <c r="G28" s="191"/>
      <c r="H28" s="191"/>
      <c r="I28" s="191"/>
      <c r="J28" s="4"/>
    </row>
    <row r="29" spans="1:15" x14ac:dyDescent="0.2">
      <c r="A29" s="409" t="s">
        <v>205</v>
      </c>
      <c r="B29" s="410"/>
      <c r="C29" s="113"/>
      <c r="D29" s="114"/>
      <c r="E29" s="126"/>
      <c r="F29" s="110"/>
      <c r="G29" s="110"/>
      <c r="H29" s="115"/>
      <c r="I29" s="118"/>
      <c r="J29" s="176"/>
      <c r="K29" s="110"/>
      <c r="L29" s="110"/>
      <c r="M29" s="110"/>
      <c r="N29" s="110"/>
      <c r="O29" s="110"/>
    </row>
    <row r="30" spans="1:15" ht="39" thickBot="1" x14ac:dyDescent="0.25">
      <c r="A30" s="307" t="s">
        <v>2164</v>
      </c>
      <c r="B30" s="110"/>
      <c r="C30" s="116"/>
      <c r="D30" s="306">
        <v>-17071</v>
      </c>
      <c r="E30" s="169">
        <f t="shared" ref="E30" si="2">D30/$D$7</f>
        <v>-3.2804621076725571E-5</v>
      </c>
      <c r="F30" s="110"/>
      <c r="G30" s="110"/>
      <c r="H30" s="326">
        <v>0</v>
      </c>
      <c r="I30" s="169">
        <f t="shared" ref="I30" si="3">H30/$H$7</f>
        <v>0</v>
      </c>
      <c r="J30" s="176"/>
      <c r="K30" s="110"/>
      <c r="L30" s="110"/>
      <c r="M30" s="110"/>
      <c r="N30" s="110"/>
      <c r="O30" s="110"/>
    </row>
    <row r="31" spans="1:15" x14ac:dyDescent="0.2">
      <c r="C31" s="191"/>
      <c r="G31" s="191"/>
      <c r="H31" s="191"/>
      <c r="I31" s="191"/>
      <c r="J31" s="4"/>
    </row>
    <row r="32" spans="1:15" x14ac:dyDescent="0.2">
      <c r="C32" s="273"/>
      <c r="G32" s="273"/>
      <c r="H32" s="191"/>
      <c r="I32" s="191"/>
      <c r="J32" s="4"/>
    </row>
    <row r="33" spans="3:10" x14ac:dyDescent="0.2">
      <c r="C33" s="274"/>
      <c r="D33" s="246"/>
      <c r="G33" s="191"/>
      <c r="H33" s="191"/>
      <c r="I33" s="191"/>
      <c r="J33" s="4"/>
    </row>
    <row r="34" spans="3:10" x14ac:dyDescent="0.2">
      <c r="H34" s="191"/>
      <c r="I34" s="191"/>
      <c r="J34" s="4"/>
    </row>
    <row r="35" spans="3:10" x14ac:dyDescent="0.2">
      <c r="C35" s="275"/>
      <c r="H35" s="191"/>
      <c r="I35" s="191"/>
      <c r="J35" s="4"/>
    </row>
    <row r="36" spans="3:10" x14ac:dyDescent="0.2">
      <c r="H36" s="191"/>
      <c r="I36" s="191"/>
      <c r="J36" s="4"/>
    </row>
    <row r="37" spans="3:10" x14ac:dyDescent="0.2">
      <c r="C37" s="275"/>
      <c r="D37" s="276"/>
      <c r="H37" s="191"/>
      <c r="I37" s="191"/>
      <c r="J37" s="4"/>
    </row>
    <row r="38" spans="3:10" x14ac:dyDescent="0.2">
      <c r="H38" s="191"/>
      <c r="I38" s="191"/>
      <c r="J38" s="4"/>
    </row>
    <row r="39" spans="3:10" x14ac:dyDescent="0.2">
      <c r="H39" s="191"/>
      <c r="I39" s="191"/>
      <c r="J39" s="4"/>
    </row>
    <row r="40" spans="3:10" x14ac:dyDescent="0.2">
      <c r="D40" s="276"/>
      <c r="H40" s="191"/>
      <c r="I40" s="191"/>
      <c r="J40" s="4"/>
    </row>
    <row r="41" spans="3:10" x14ac:dyDescent="0.2">
      <c r="H41" s="191"/>
      <c r="I41" s="191"/>
      <c r="J41" s="4"/>
    </row>
    <row r="42" spans="3:10" x14ac:dyDescent="0.2">
      <c r="D42" s="276"/>
      <c r="H42" s="191"/>
      <c r="I42" s="191"/>
      <c r="J42" s="4"/>
    </row>
  </sheetData>
  <mergeCells count="8">
    <mergeCell ref="A3:B3"/>
    <mergeCell ref="A29:B29"/>
    <mergeCell ref="C5:D5"/>
    <mergeCell ref="G5:H5"/>
    <mergeCell ref="C12:F12"/>
    <mergeCell ref="G12:J12"/>
    <mergeCell ref="A6:B6"/>
    <mergeCell ref="A7:B7"/>
  </mergeCells>
  <conditionalFormatting sqref="A15:A17 A19:A21 A23:A25">
    <cfRule type="expression" dxfId="4" priority="1" stopIfTrue="1">
      <formula>#REF!="O"</formula>
    </cfRule>
    <cfRule type="expression" dxfId="3" priority="2" stopIfTrue="1">
      <formula>#REF!="S"</formula>
    </cfRule>
  </conditionalFormatting>
  <conditionalFormatting sqref="A15:A17 A19:A21 A23:A25">
    <cfRule type="expression" dxfId="2" priority="3">
      <formula>#REF!="O"</formula>
    </cfRule>
    <cfRule type="expression" dxfId="1" priority="4">
      <formula>#REF!="S"</formula>
    </cfRule>
    <cfRule type="expression" dxfId="0" priority="5">
      <formula>#REF!="G"</formula>
    </cfRule>
  </conditionalFormatting>
  <dataValidations count="1">
    <dataValidation type="list" allowBlank="1" showInputMessage="1" showErrorMessage="1" sqref="N15:N26">
      <formula1>#REF!</formula1>
    </dataValidation>
  </dataValidations>
  <pageMargins left="0.7" right="0.7" top="0.75" bottom="0.75" header="0.3" footer="0.3"/>
  <pageSetup paperSize="5" scale="49" fitToHeight="0" orientation="landscape" r:id="rId1"/>
  <headerFooter>
    <oddHeader>&amp;C&amp;"Arial,Bold"&amp;14&amp;UComprehensive Strategic Plan Summary</oddHeader>
    <oddFooter>&amp;RThe contents of this chart are considered sworn testimony from the Agency Director.</oddFooter>
  </headerFooter>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4" workbookViewId="0">
      <selection activeCell="G37" sqref="G37"/>
    </sheetView>
  </sheetViews>
  <sheetFormatPr defaultColWidth="9.28515625" defaultRowHeight="12.75" x14ac:dyDescent="0.2"/>
  <cols>
    <col min="1" max="1" width="44" style="132" bestFit="1" customWidth="1"/>
    <col min="2" max="2" width="9.28515625" style="132"/>
    <col min="3" max="3" width="36.28515625" style="132" customWidth="1"/>
    <col min="4" max="4" width="9.28515625" style="132"/>
    <col min="5" max="5" width="37.42578125" style="132" customWidth="1"/>
    <col min="6" max="16384" width="9.28515625" style="132"/>
  </cols>
  <sheetData>
    <row r="1" spans="1:5" x14ac:dyDescent="0.2">
      <c r="A1" s="131" t="s">
        <v>164</v>
      </c>
      <c r="C1" s="131" t="s">
        <v>165</v>
      </c>
      <c r="E1" s="131" t="s">
        <v>192</v>
      </c>
    </row>
    <row r="2" spans="1:5" x14ac:dyDescent="0.2">
      <c r="A2" s="133" t="s">
        <v>13</v>
      </c>
      <c r="C2" s="133" t="s">
        <v>166</v>
      </c>
      <c r="E2" s="133" t="s">
        <v>191</v>
      </c>
    </row>
    <row r="3" spans="1:5" x14ac:dyDescent="0.2">
      <c r="A3" s="132" t="s">
        <v>8</v>
      </c>
      <c r="C3" s="132" t="s">
        <v>167</v>
      </c>
      <c r="E3" s="132" t="s">
        <v>11</v>
      </c>
    </row>
    <row r="4" spans="1:5" x14ac:dyDescent="0.2">
      <c r="A4" s="132" t="s">
        <v>9</v>
      </c>
      <c r="C4" s="132" t="s">
        <v>168</v>
      </c>
      <c r="E4" s="132" t="s">
        <v>12</v>
      </c>
    </row>
    <row r="5" spans="1:5" x14ac:dyDescent="0.2">
      <c r="C5" s="132" t="s">
        <v>169</v>
      </c>
      <c r="E5" s="132" t="s">
        <v>199</v>
      </c>
    </row>
    <row r="6" spans="1:5" x14ac:dyDescent="0.2">
      <c r="A6" s="133" t="s">
        <v>14</v>
      </c>
    </row>
    <row r="7" spans="1:5" x14ac:dyDescent="0.2">
      <c r="A7" s="132" t="s">
        <v>170</v>
      </c>
      <c r="C7" s="134" t="s">
        <v>171</v>
      </c>
      <c r="E7" s="133" t="s">
        <v>193</v>
      </c>
    </row>
    <row r="8" spans="1:5" x14ac:dyDescent="0.2">
      <c r="A8" s="132" t="s">
        <v>172</v>
      </c>
      <c r="C8" s="109" t="s">
        <v>2</v>
      </c>
      <c r="E8" s="132" t="s">
        <v>11</v>
      </c>
    </row>
    <row r="9" spans="1:5" x14ac:dyDescent="0.2">
      <c r="A9" s="132" t="s">
        <v>173</v>
      </c>
      <c r="C9" s="109" t="s">
        <v>3</v>
      </c>
      <c r="E9" s="132" t="s">
        <v>12</v>
      </c>
    </row>
    <row r="10" spans="1:5" x14ac:dyDescent="0.2">
      <c r="C10" s="109" t="s">
        <v>4</v>
      </c>
      <c r="E10" s="132" t="s">
        <v>199</v>
      </c>
    </row>
    <row r="11" spans="1:5" x14ac:dyDescent="0.2">
      <c r="A11" s="133" t="s">
        <v>174</v>
      </c>
      <c r="C11" s="109" t="s">
        <v>10</v>
      </c>
    </row>
    <row r="12" spans="1:5" x14ac:dyDescent="0.2">
      <c r="A12" s="132" t="s">
        <v>11</v>
      </c>
      <c r="E12" s="133" t="s">
        <v>194</v>
      </c>
    </row>
    <row r="13" spans="1:5" x14ac:dyDescent="0.2">
      <c r="A13" s="132" t="s">
        <v>12</v>
      </c>
      <c r="C13" s="134" t="s">
        <v>175</v>
      </c>
      <c r="E13" s="132" t="s">
        <v>11</v>
      </c>
    </row>
    <row r="14" spans="1:5" x14ac:dyDescent="0.2">
      <c r="C14" s="109" t="s">
        <v>7</v>
      </c>
      <c r="E14" s="132" t="s">
        <v>12</v>
      </c>
    </row>
    <row r="15" spans="1:5" x14ac:dyDescent="0.2">
      <c r="C15" s="109" t="s">
        <v>201</v>
      </c>
      <c r="E15" s="132" t="s">
        <v>199</v>
      </c>
    </row>
    <row r="16" spans="1:5" x14ac:dyDescent="0.2">
      <c r="C16" s="109" t="s">
        <v>202</v>
      </c>
    </row>
    <row r="17" spans="1:5" x14ac:dyDescent="0.2">
      <c r="C17" s="132" t="s">
        <v>203</v>
      </c>
      <c r="E17" s="133" t="s">
        <v>195</v>
      </c>
    </row>
    <row r="18" spans="1:5" x14ac:dyDescent="0.2">
      <c r="C18" s="132" t="s">
        <v>204</v>
      </c>
      <c r="E18" s="132" t="s">
        <v>196</v>
      </c>
    </row>
    <row r="19" spans="1:5" x14ac:dyDescent="0.2">
      <c r="E19" s="132" t="s">
        <v>197</v>
      </c>
    </row>
    <row r="20" spans="1:5" x14ac:dyDescent="0.2">
      <c r="E20" s="132" t="s">
        <v>198</v>
      </c>
    </row>
    <row r="21" spans="1:5" x14ac:dyDescent="0.2">
      <c r="A21" s="131" t="s">
        <v>177</v>
      </c>
      <c r="C21" s="131" t="s">
        <v>181</v>
      </c>
      <c r="E21" s="132" t="s">
        <v>199</v>
      </c>
    </row>
    <row r="22" spans="1:5" x14ac:dyDescent="0.2">
      <c r="A22" s="133" t="s">
        <v>178</v>
      </c>
      <c r="C22" s="135" t="s">
        <v>182</v>
      </c>
    </row>
    <row r="23" spans="1:5" x14ac:dyDescent="0.2">
      <c r="A23" s="132" t="s">
        <v>11</v>
      </c>
      <c r="C23" s="136" t="s">
        <v>11</v>
      </c>
    </row>
    <row r="24" spans="1:5" x14ac:dyDescent="0.2">
      <c r="A24" s="132" t="s">
        <v>12</v>
      </c>
      <c r="C24" s="136" t="s">
        <v>12</v>
      </c>
    </row>
    <row r="25" spans="1:5" x14ac:dyDescent="0.2">
      <c r="C25" s="136"/>
      <c r="E25" s="133" t="s">
        <v>176</v>
      </c>
    </row>
    <row r="26" spans="1:5" x14ac:dyDescent="0.2">
      <c r="A26" s="133" t="s">
        <v>179</v>
      </c>
      <c r="C26" s="136"/>
      <c r="E26" s="132" t="s">
        <v>11</v>
      </c>
    </row>
    <row r="27" spans="1:5" x14ac:dyDescent="0.2">
      <c r="A27" s="132" t="s">
        <v>11</v>
      </c>
      <c r="C27" s="135"/>
      <c r="E27" s="132" t="s">
        <v>220</v>
      </c>
    </row>
    <row r="28" spans="1:5" ht="25.5" x14ac:dyDescent="0.2">
      <c r="A28" s="132" t="s">
        <v>12</v>
      </c>
      <c r="C28" s="137" t="s">
        <v>24</v>
      </c>
      <c r="E28" s="132" t="s">
        <v>219</v>
      </c>
    </row>
    <row r="29" spans="1:5" ht="25.5" x14ac:dyDescent="0.2">
      <c r="C29" s="136" t="s">
        <v>206</v>
      </c>
      <c r="E29" s="132" t="s">
        <v>221</v>
      </c>
    </row>
    <row r="30" spans="1:5" x14ac:dyDescent="0.2">
      <c r="A30" s="133" t="s">
        <v>180</v>
      </c>
      <c r="C30" s="136" t="s">
        <v>207</v>
      </c>
    </row>
    <row r="31" spans="1:5" x14ac:dyDescent="0.2">
      <c r="A31" s="132" t="s">
        <v>11</v>
      </c>
      <c r="C31" s="136"/>
      <c r="E31" s="133" t="s">
        <v>214</v>
      </c>
    </row>
    <row r="32" spans="1:5" x14ac:dyDescent="0.2">
      <c r="A32" s="132" t="s">
        <v>12</v>
      </c>
      <c r="C32" s="137" t="s">
        <v>38</v>
      </c>
      <c r="E32" s="132" t="s">
        <v>215</v>
      </c>
    </row>
    <row r="33" spans="1:5" ht="25.5" x14ac:dyDescent="0.2">
      <c r="C33" s="136" t="s">
        <v>8</v>
      </c>
      <c r="E33" s="132" t="s">
        <v>216</v>
      </c>
    </row>
    <row r="34" spans="1:5" x14ac:dyDescent="0.2">
      <c r="A34" s="133" t="s">
        <v>183</v>
      </c>
      <c r="C34" s="136" t="s">
        <v>9</v>
      </c>
      <c r="E34" s="132" t="s">
        <v>217</v>
      </c>
    </row>
    <row r="35" spans="1:5" ht="25.5" x14ac:dyDescent="0.2">
      <c r="A35" s="132" t="s">
        <v>11</v>
      </c>
      <c r="C35" s="136" t="s">
        <v>208</v>
      </c>
      <c r="E35" s="132" t="s">
        <v>218</v>
      </c>
    </row>
    <row r="36" spans="1:5" x14ac:dyDescent="0.2">
      <c r="A36" s="132" t="s">
        <v>12</v>
      </c>
      <c r="C36" s="136"/>
    </row>
    <row r="37" spans="1:5" ht="63.75" x14ac:dyDescent="0.2">
      <c r="C37" s="137" t="s">
        <v>131</v>
      </c>
    </row>
    <row r="38" spans="1:5" x14ac:dyDescent="0.2">
      <c r="A38" s="133" t="s">
        <v>184</v>
      </c>
      <c r="C38" s="136" t="s">
        <v>209</v>
      </c>
      <c r="E38" s="109" t="s">
        <v>252</v>
      </c>
    </row>
    <row r="39" spans="1:5" x14ac:dyDescent="0.2">
      <c r="A39" s="132" t="s">
        <v>11</v>
      </c>
      <c r="C39" s="136" t="s">
        <v>210</v>
      </c>
      <c r="E39" s="109" t="s">
        <v>253</v>
      </c>
    </row>
    <row r="40" spans="1:5" x14ac:dyDescent="0.2">
      <c r="A40" s="132" t="s">
        <v>12</v>
      </c>
      <c r="C40" s="136"/>
      <c r="E40" s="109" t="s">
        <v>254</v>
      </c>
    </row>
    <row r="41" spans="1:5" ht="25.5" x14ac:dyDescent="0.2">
      <c r="C41" s="137" t="s">
        <v>132</v>
      </c>
    </row>
    <row r="42" spans="1:5" x14ac:dyDescent="0.2">
      <c r="A42" s="133" t="s">
        <v>185</v>
      </c>
      <c r="C42" s="136" t="s">
        <v>211</v>
      </c>
    </row>
    <row r="43" spans="1:5" x14ac:dyDescent="0.2">
      <c r="A43" s="132" t="s">
        <v>11</v>
      </c>
      <c r="C43" s="136" t="s">
        <v>212</v>
      </c>
    </row>
    <row r="44" spans="1:5" x14ac:dyDescent="0.2">
      <c r="A44" s="132" t="s">
        <v>12</v>
      </c>
      <c r="C44" s="136"/>
    </row>
    <row r="46" spans="1:5" x14ac:dyDescent="0.2">
      <c r="A46" s="133" t="s">
        <v>186</v>
      </c>
    </row>
    <row r="47" spans="1:5" x14ac:dyDescent="0.2">
      <c r="A47" s="132" t="s">
        <v>187</v>
      </c>
    </row>
    <row r="48" spans="1:5" x14ac:dyDescent="0.2">
      <c r="A48" s="132" t="s">
        <v>188</v>
      </c>
    </row>
    <row r="49" spans="1:1" ht="25.5" x14ac:dyDescent="0.2">
      <c r="A49" s="132" t="s">
        <v>189</v>
      </c>
    </row>
  </sheetData>
  <pageMargins left="0.7" right="0.7" top="0.75" bottom="0.75" header="0.3" footer="0.3"/>
  <pageSetup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077DAAC36722429CB71C7A5FCBC7BC" ma:contentTypeVersion="10" ma:contentTypeDescription="Create a new document." ma:contentTypeScope="" ma:versionID="362d5edc07f1b1e453e0fec6d2f71dd9">
  <xsd:schema xmlns:xsd="http://www.w3.org/2001/XMLSchema" xmlns:xs="http://www.w3.org/2001/XMLSchema" xmlns:p="http://schemas.microsoft.com/office/2006/metadata/properties" xmlns:ns2="f0a171de-0a27-446d-bece-d5192a78384d" xmlns:ns3="cba9a7ec-c89a-4216-8c52-4e15798158e5" targetNamespace="http://schemas.microsoft.com/office/2006/metadata/properties" ma:root="true" ma:fieldsID="5f2aacc33f0e368c6475604bd839f1d6" ns2:_="" ns3:_="">
    <xsd:import namespace="f0a171de-0a27-446d-bece-d5192a78384d"/>
    <xsd:import namespace="cba9a7ec-c89a-4216-8c52-4e15798158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171de-0a27-446d-bece-d5192a783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a9a7ec-c89a-4216-8c52-4e15798158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279D85-384D-4964-A95C-ED62862CD3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171de-0a27-446d-bece-d5192a78384d"/>
    <ds:schemaRef ds:uri="cba9a7ec-c89a-4216-8c52-4e1579815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7ACF05-68A4-4511-8D61-2F215AD11662}">
  <ds:schemaRefs>
    <ds:schemaRef ds:uri="http://schemas.microsoft.com/sharepoint/v3/contenttype/forms"/>
  </ds:schemaRefs>
</ds:datastoreItem>
</file>

<file path=customXml/itemProps3.xml><?xml version="1.0" encoding="utf-8"?>
<ds:datastoreItem xmlns:ds="http://schemas.openxmlformats.org/officeDocument/2006/customXml" ds:itemID="{9668F870-5EB5-41FF-A8A3-055103F4EAEE}">
  <ds:schemaRefs>
    <ds:schemaRef ds:uri="http://schemas.microsoft.com/office/infopath/2007/PartnerControls"/>
    <ds:schemaRef ds:uri="http://purl.org/dc/elements/1.1/"/>
    <ds:schemaRef ds:uri="http://schemas.microsoft.com/office/2006/metadata/properties"/>
    <ds:schemaRef ds:uri="cba9a7ec-c89a-4216-8c52-4e15798158e5"/>
    <ds:schemaRef ds:uri="http://purl.org/dc/terms/"/>
    <ds:schemaRef ds:uri="http://schemas.openxmlformats.org/package/2006/metadata/core-properties"/>
    <ds:schemaRef ds:uri="http://schemas.microsoft.com/office/2006/documentManagement/types"/>
    <ds:schemaRef ds:uri="f0a171de-0a27-446d-bece-d5192a78384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Deliverables</vt:lpstr>
      <vt:lpstr>Deliverables - Notes</vt:lpstr>
      <vt:lpstr>Deliverables - Potential Harm</vt:lpstr>
      <vt:lpstr>Legal Standards</vt:lpstr>
      <vt:lpstr>Organizational Units</vt:lpstr>
      <vt:lpstr>ComprehensiveStrategic Finances</vt:lpstr>
      <vt:lpstr>Performance Measures</vt:lpstr>
      <vt:lpstr>Strategic Plan Summary</vt:lpstr>
      <vt:lpstr>Drop Down Options</vt:lpstr>
      <vt:lpstr>AgencyName</vt:lpstr>
      <vt:lpstr>Eval</vt:lpstr>
      <vt:lpstr>PartnerEntityType</vt:lpstr>
      <vt:lpstr>'ComprehensiveStrategic Finances'!Print_Titles</vt:lpstr>
      <vt:lpstr>Deliverables!Print_Titles</vt:lpstr>
      <vt:lpstr>'Deliverables - Potential Harm'!Print_Titles</vt:lpstr>
      <vt:lpstr>'Legal Standards'!Print_Titles</vt:lpstr>
      <vt:lpstr>'Organizational Units'!Print_Titles</vt:lpstr>
      <vt:lpstr>'Performance Measures'!Print_Titles</vt:lpstr>
      <vt:lpstr>'Strategic Plan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2020-03-09T13:33:35Z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0x01010057077DAAC36722429CB71C7A5FCBC7BC</vt:lpwstr>
  </property>
</Properties>
</file>